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borgartun35.sharepoint.com/sites/vi/malefnastarf/Málefnastarf/Staðreyndir/260504 Niðurstöður kosningarpróf sveitastjórnarkosninga/"/>
    </mc:Choice>
  </mc:AlternateContent>
  <xr:revisionPtr revIDLastSave="111" documentId="11_B895004FBD118D5BE6AE11A3E509083280816A46" xr6:coauthVersionLast="47" xr6:coauthVersionMax="47" xr10:uidLastSave="{9F324EDD-052F-4C17-9DD1-65BF9DA2115C}"/>
  <bookViews>
    <workbookView xWindow="38290" yWindow="900" windowWidth="38620" windowHeight="21100" xr2:uid="{00000000-000D-0000-FFFF-FFFF00000000}"/>
  </bookViews>
  <sheets>
    <sheet name="Nidurstada" sheetId="2" r:id="rId1"/>
    <sheet name="Utreikningar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8" i="1" l="1"/>
  <c r="N11" i="1"/>
  <c r="O28" i="1"/>
  <c r="L20" i="1"/>
  <c r="L10" i="1"/>
  <c r="O24" i="1"/>
  <c r="M32" i="1"/>
  <c r="P32" i="1" s="1"/>
  <c r="L7" i="1"/>
  <c r="N15" i="1"/>
  <c r="N28" i="1"/>
  <c r="L31" i="1"/>
  <c r="M31" i="1"/>
  <c r="M14" i="1"/>
  <c r="L25" i="1"/>
  <c r="O35" i="1"/>
  <c r="L12" i="1"/>
  <c r="P12" i="1" s="1"/>
  <c r="L32" i="1"/>
  <c r="L34" i="1"/>
  <c r="N30" i="1"/>
  <c r="N8" i="1"/>
  <c r="L35" i="1"/>
  <c r="M29" i="1"/>
  <c r="N33" i="1"/>
  <c r="O13" i="1"/>
  <c r="N21" i="1"/>
  <c r="O12" i="1"/>
  <c r="M27" i="1"/>
  <c r="N16" i="1"/>
  <c r="O27" i="1"/>
  <c r="O25" i="1"/>
  <c r="M20" i="1"/>
  <c r="N20" i="1"/>
  <c r="O21" i="1"/>
  <c r="O20" i="1"/>
  <c r="K20" i="1"/>
  <c r="O7" i="1"/>
  <c r="M19" i="1"/>
  <c r="O22" i="1"/>
  <c r="L23" i="1"/>
  <c r="M33" i="1"/>
  <c r="L11" i="1"/>
  <c r="M15" i="1"/>
  <c r="N6" i="1"/>
  <c r="O15" i="1"/>
  <c r="M22" i="1"/>
  <c r="M34" i="1"/>
  <c r="O34" i="1"/>
  <c r="N17" i="1"/>
  <c r="O16" i="1"/>
  <c r="M10" i="1"/>
  <c r="O9" i="1"/>
  <c r="N23" i="1"/>
  <c r="O30" i="1"/>
  <c r="O8" i="1"/>
  <c r="N7" i="1"/>
  <c r="N25" i="1"/>
  <c r="M12" i="1"/>
  <c r="M30" i="1"/>
  <c r="N32" i="1"/>
  <c r="L8" i="1"/>
  <c r="L17" i="1"/>
  <c r="M21" i="1"/>
  <c r="L33" i="1"/>
  <c r="O29" i="1"/>
  <c r="O31" i="1"/>
  <c r="L9" i="1"/>
  <c r="O17" i="1"/>
  <c r="L15" i="1"/>
  <c r="N12" i="1"/>
  <c r="L21" i="1"/>
  <c r="O32" i="1"/>
  <c r="O33" i="1"/>
  <c r="N13" i="1"/>
  <c r="M7" i="1"/>
  <c r="K8" i="1"/>
  <c r="M8" i="1"/>
  <c r="N10" i="1"/>
  <c r="N29" i="1"/>
  <c r="N26" i="1"/>
  <c r="L14" i="1"/>
  <c r="M18" i="1"/>
  <c r="L30" i="1"/>
  <c r="L24" i="1"/>
  <c r="N18" i="1"/>
  <c r="O26" i="1"/>
  <c r="M24" i="1"/>
  <c r="N22" i="1"/>
  <c r="L19" i="1"/>
  <c r="N35" i="1"/>
  <c r="O23" i="1"/>
  <c r="K31" i="1"/>
  <c r="P31" i="1" s="1"/>
  <c r="N31" i="1"/>
  <c r="N34" i="1"/>
  <c r="O14" i="1"/>
  <c r="M28" i="1"/>
  <c r="L28" i="1"/>
  <c r="K15" i="1"/>
  <c r="K34" i="1"/>
  <c r="O6" i="1"/>
  <c r="K17" i="1"/>
  <c r="M17" i="1"/>
  <c r="L16" i="1"/>
  <c r="M16" i="1"/>
  <c r="O18" i="1"/>
  <c r="M26" i="1"/>
  <c r="M11" i="1"/>
  <c r="K14" i="1"/>
  <c r="N14" i="1"/>
  <c r="K18" i="1"/>
  <c r="K23" i="1"/>
  <c r="M23" i="1"/>
  <c r="K12" i="1"/>
  <c r="K32" i="1"/>
  <c r="O10" i="1"/>
  <c r="K10" i="1"/>
  <c r="N9" i="1"/>
  <c r="L13" i="1"/>
  <c r="L27" i="1"/>
  <c r="P27" i="1" s="1"/>
  <c r="K25" i="1"/>
  <c r="M25" i="1"/>
  <c r="K22" i="1"/>
  <c r="L22" i="1"/>
  <c r="N24" i="1"/>
  <c r="K24" i="1"/>
  <c r="N27" i="1"/>
  <c r="M13" i="1"/>
  <c r="K29" i="1"/>
  <c r="P29" i="1" s="1"/>
  <c r="L29" i="1"/>
  <c r="K28" i="1"/>
  <c r="P28" i="1" s="1"/>
  <c r="L6" i="1"/>
  <c r="M6" i="1"/>
  <c r="K11" i="1"/>
  <c r="P11" i="1" s="1"/>
  <c r="O11" i="1"/>
  <c r="N19" i="1"/>
  <c r="K26" i="1"/>
  <c r="L26" i="1"/>
  <c r="M35" i="1"/>
  <c r="O19" i="1"/>
  <c r="K9" i="1"/>
  <c r="M9" i="1"/>
  <c r="K6" i="1"/>
  <c r="P6" i="1" s="1"/>
  <c r="K7" i="1"/>
  <c r="P7" i="1" s="1"/>
  <c r="K13" i="1"/>
  <c r="K16" i="1"/>
  <c r="K19" i="1"/>
  <c r="P19" i="1" s="1"/>
  <c r="K21" i="1"/>
  <c r="K27" i="1"/>
  <c r="K30" i="1"/>
  <c r="K33" i="1"/>
  <c r="K35" i="1"/>
  <c r="P10" i="1" l="1"/>
  <c r="P16" i="1"/>
  <c r="P34" i="1"/>
  <c r="P20" i="1"/>
  <c r="P22" i="1"/>
  <c r="P21" i="1"/>
  <c r="P35" i="1"/>
  <c r="P15" i="1"/>
  <c r="P8" i="1"/>
  <c r="B7" i="2" s="1" a="1"/>
  <c r="P30" i="1"/>
  <c r="P18" i="1"/>
  <c r="P17" i="1"/>
  <c r="P9" i="1"/>
  <c r="P14" i="1"/>
  <c r="P33" i="1"/>
  <c r="P25" i="1"/>
  <c r="P13" i="1"/>
  <c r="P24" i="1"/>
  <c r="P23" i="1"/>
  <c r="P26" i="1"/>
  <c r="E26" i="2" l="1"/>
  <c r="G10" i="2"/>
  <c r="E8" i="2"/>
  <c r="H10" i="2"/>
  <c r="F26" i="2"/>
  <c r="C24" i="2"/>
  <c r="D25" i="2"/>
  <c r="F9" i="2"/>
  <c r="H30" i="2"/>
  <c r="D21" i="2"/>
  <c r="C23" i="2"/>
  <c r="E25" i="2"/>
  <c r="F11" i="2"/>
  <c r="C13" i="2"/>
  <c r="G21" i="2"/>
  <c r="G25" i="2"/>
  <c r="C20" i="2"/>
  <c r="D10" i="2"/>
  <c r="F29" i="2"/>
  <c r="H12" i="2"/>
  <c r="F8" i="2"/>
  <c r="E30" i="2"/>
  <c r="C16" i="2"/>
  <c r="C22" i="2"/>
  <c r="F30" i="2"/>
  <c r="G14" i="2"/>
  <c r="E12" i="2"/>
  <c r="H36" i="2"/>
  <c r="C10" i="2"/>
  <c r="G34" i="2"/>
  <c r="H29" i="2"/>
  <c r="D35" i="2"/>
  <c r="C25" i="2"/>
  <c r="H8" i="2"/>
  <c r="C14" i="2"/>
  <c r="G13" i="2"/>
  <c r="D19" i="2"/>
  <c r="H17" i="2"/>
  <c r="E31" i="2"/>
  <c r="G29" i="2"/>
  <c r="H19" i="2"/>
  <c r="F19" i="2"/>
  <c r="F12" i="2"/>
  <c r="G17" i="2"/>
  <c r="C27" i="2"/>
  <c r="F36" i="2"/>
  <c r="H21" i="2"/>
  <c r="C9" i="2"/>
  <c r="G11" i="2"/>
  <c r="E13" i="2"/>
  <c r="C18" i="2"/>
  <c r="F33" i="2"/>
  <c r="H24" i="2"/>
  <c r="E34" i="2"/>
  <c r="F32" i="2"/>
  <c r="C29" i="2"/>
  <c r="E22" i="2"/>
  <c r="C36" i="2"/>
  <c r="D9" i="2"/>
  <c r="E11" i="2"/>
  <c r="D13" i="2"/>
  <c r="D26" i="2"/>
  <c r="G36" i="2"/>
  <c r="C26" i="2"/>
  <c r="G9" i="2"/>
  <c r="G27" i="2"/>
  <c r="G28" i="2"/>
  <c r="D29" i="2"/>
  <c r="H20" i="2"/>
  <c r="D23" i="2"/>
  <c r="H26" i="2"/>
  <c r="F24" i="2"/>
  <c r="G20" i="2"/>
  <c r="F34" i="2"/>
  <c r="F22" i="2"/>
  <c r="H28" i="2"/>
  <c r="H34" i="2"/>
  <c r="D18" i="2"/>
  <c r="G19" i="2"/>
  <c r="E29" i="2"/>
  <c r="D22" i="2"/>
  <c r="E20" i="2"/>
  <c r="D11" i="2"/>
  <c r="H22" i="2"/>
  <c r="G35" i="2"/>
  <c r="C15" i="2"/>
  <c r="F16" i="2"/>
  <c r="C33" i="2"/>
  <c r="C35" i="2"/>
  <c r="G31" i="2"/>
  <c r="F31" i="2"/>
  <c r="E32" i="2"/>
  <c r="H14" i="2"/>
  <c r="G8" i="2"/>
  <c r="D24" i="2"/>
  <c r="H27" i="2"/>
  <c r="E33" i="2"/>
  <c r="E27" i="2"/>
  <c r="G24" i="2"/>
  <c r="B7" i="2"/>
  <c r="H11" i="2"/>
  <c r="D8" i="2"/>
  <c r="G23" i="2"/>
  <c r="F35" i="2"/>
  <c r="E28" i="2"/>
  <c r="H9" i="2"/>
  <c r="E14" i="2"/>
  <c r="C34" i="2"/>
  <c r="D27" i="2"/>
  <c r="H18" i="2"/>
  <c r="E16" i="2"/>
  <c r="G12" i="2"/>
  <c r="F17" i="2"/>
  <c r="D36" i="2"/>
  <c r="E21" i="2"/>
  <c r="C31" i="2"/>
  <c r="C19" i="2"/>
  <c r="C21" i="2"/>
  <c r="C32" i="2"/>
  <c r="C28" i="2"/>
  <c r="F21" i="2"/>
  <c r="C11" i="2"/>
  <c r="C12" i="2"/>
  <c r="H32" i="2"/>
  <c r="F15" i="2"/>
  <c r="D32" i="2"/>
  <c r="D31" i="2"/>
  <c r="D33" i="2"/>
  <c r="G26" i="2"/>
  <c r="H31" i="2"/>
  <c r="E15" i="2"/>
  <c r="H16" i="2"/>
  <c r="F10" i="2"/>
  <c r="D12" i="2"/>
  <c r="G30" i="2"/>
  <c r="D15" i="2"/>
  <c r="D30" i="2"/>
  <c r="H25" i="2"/>
  <c r="E10" i="2"/>
  <c r="G18" i="2"/>
  <c r="H33" i="2"/>
  <c r="G16" i="2"/>
  <c r="D20" i="2"/>
  <c r="C17" i="2"/>
  <c r="G15" i="2"/>
  <c r="H23" i="2"/>
  <c r="C8" i="2"/>
  <c r="D17" i="2"/>
  <c r="F20" i="2"/>
  <c r="F14" i="2"/>
  <c r="E19" i="2"/>
  <c r="G22" i="2"/>
  <c r="E18" i="2"/>
  <c r="F27" i="2"/>
  <c r="E24" i="2"/>
  <c r="F25" i="2"/>
  <c r="F23" i="2"/>
  <c r="F28" i="2"/>
  <c r="D16" i="2"/>
  <c r="D28" i="2"/>
  <c r="F13" i="2"/>
  <c r="E23" i="2"/>
  <c r="G32" i="2"/>
  <c r="E17" i="2"/>
  <c r="G33" i="2"/>
  <c r="C30" i="2"/>
  <c r="H13" i="2"/>
  <c r="F18" i="2"/>
  <c r="E36" i="2"/>
  <c r="D34" i="2"/>
  <c r="D14" i="2"/>
  <c r="H15" i="2"/>
  <c r="H35" i="2"/>
  <c r="E9" i="2"/>
  <c r="E35" i="2"/>
  <c r="H7" i="2"/>
  <c r="E7" i="2"/>
  <c r="G7" i="2"/>
  <c r="C7" i="2"/>
  <c r="F7" i="2"/>
  <c r="D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<sst xmlns="http://schemas.openxmlformats.org/spreadsheetml/2006/main" count="78" uniqueCount="53">
  <si>
    <t>Kosningarpróf Viðskiptaráðs 2026</t>
  </si>
  <si>
    <t>Afstaða þátttakenda</t>
  </si>
  <si>
    <t>Stuðningur</t>
  </si>
  <si>
    <t xml:space="preserve">Málefnasvið </t>
  </si>
  <si>
    <t>Fullyrðing</t>
  </si>
  <si>
    <t>Mjög fylgjandi</t>
  </si>
  <si>
    <t>Frekar fylgjandi</t>
  </si>
  <si>
    <t>Hlutlaus</t>
  </si>
  <si>
    <t>Frekar andvíg/ur</t>
  </si>
  <si>
    <t>Mjög andvíg/ur</t>
  </si>
  <si>
    <t>Samtals</t>
  </si>
  <si>
    <t xml:space="preserve">Menntamál </t>
  </si>
  <si>
    <t>Innleiða ætti samræmd próf við lok grunnskólagöngu</t>
  </si>
  <si>
    <t>Liðka ætti fyrir einkarekstri í leik- og grunnskólum</t>
  </si>
  <si>
    <t>Fyrirtæki ættu að mega opna leikskóla</t>
  </si>
  <si>
    <t>Taka ætti aftur upp einkunnir í tölustöfum í grunnskóla</t>
  </si>
  <si>
    <t>Auka ætti áherslu á grunnfög, líkt og lestur, stærðfræði og íslensku</t>
  </si>
  <si>
    <t>Skattar og gjöld</t>
  </si>
  <si>
    <t>Lækka ætti álagningarprósentu útsvars</t>
  </si>
  <si>
    <t>Tryggja ætti að fasteignagjöld hækki ekki umfram verðlagsþróun</t>
  </si>
  <si>
    <t>Lækka ætti álögur á húsnæði sem hýsir atvinnustarfsemi</t>
  </si>
  <si>
    <t>Borgin ætti að leitast við að hækka ekki gjaldskrár umfram verðbólgumarkmið</t>
  </si>
  <si>
    <t>Setja ætti á þjónustutryggingu vegna lokunardaga í leikskólum</t>
  </si>
  <si>
    <t>Húsnæðismál</t>
  </si>
  <si>
    <t>Úthluta ætti öllum lóðum á markaðsvirði í opnu útboði</t>
  </si>
  <si>
    <t>Auka ætti hlutdeild óhagnaðardrifna íbúðakerfisins á húsnæðismarkaði</t>
  </si>
  <si>
    <t>Stefna ætti að aukinni hlutdeild leiguhúsnæðis á húsnæðismarkaði</t>
  </si>
  <si>
    <t>Draga ætti úr skipulagskvöðum við byggingu nýs húsnæðis</t>
  </si>
  <si>
    <t>Verktökum ætti að vera frjálst að ákveða fjölda bílastæða við hverja íbúð í nýbyggingum</t>
  </si>
  <si>
    <t>Draga ætti úr vægi loftslagssjónarmiða við byggingu nýbygginga á forræði sveitarfélaga og notast við reyndar aðferðir</t>
  </si>
  <si>
    <t>Samgögnumál</t>
  </si>
  <si>
    <t>Vinna ætti að því að minnka vægi einkabílsins í samgöngukerfinu</t>
  </si>
  <si>
    <t>Tryggja ætti greitt aðgengi að bílastæðum við atvinnuhúsnæði og verslanir</t>
  </si>
  <si>
    <t>Klára ætti Samgöngusáttmálann</t>
  </si>
  <si>
    <t>Leggja ætti á umferðagjöld á háannatímum til að fjármagna samgönguframkvæmdir</t>
  </si>
  <si>
    <t>Það á að vera frítt í Strætó</t>
  </si>
  <si>
    <t>Stjórnsýsla</t>
  </si>
  <si>
    <t>Fækka ætti borgarfulltrúum úr 23 í 15</t>
  </si>
  <si>
    <t>Afnema ætti 70% laun fyrstu varaborgarfulltrúa allra flokka</t>
  </si>
  <si>
    <t>Taka ætti upp eina greiðslu fyrir hvern borgarfulltrúa, í stað álags fyrir setu í nefndum</t>
  </si>
  <si>
    <t>Leggja ætti niður mannréttindaráð og mannréttindaskrifstofu</t>
  </si>
  <si>
    <t>Fækka ætti starfsfólki í stjórnsýslu Reykjavikurborgar umtalsvert</t>
  </si>
  <si>
    <t>Einkarekstur</t>
  </si>
  <si>
    <t>Selja ætti Malbikunarstöðina Höfða</t>
  </si>
  <si>
    <t>Selja ætti hlut í Orkuveitu Reykjavíkur</t>
  </si>
  <si>
    <t>Bjóða ætti út sorphirðu og sorpmóttöku í Reykjavík</t>
  </si>
  <si>
    <t>Kanna ætti möguleika á því að bjóða út rekstur hluta sundlauga Reykjavíkur</t>
  </si>
  <si>
    <t>Kosningapróf Viðskiptaráðs 2026</t>
  </si>
  <si>
    <t>Samantekt á niðurstöðum, raðað í minnkandi röð eftir stuðningi</t>
  </si>
  <si>
    <t>Dreifing</t>
  </si>
  <si>
    <t>Stuðningur þátttakenda</t>
  </si>
  <si>
    <t xml:space="preserve">                                                                                                                                                                                                                    </t>
  </si>
  <si>
    <t xml:space="preserve">Afstaða þátttakenda 8. maí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</si>
</sst>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IBM Plex Sans"/>
      <family val="2"/>
    </font>
    <font>
      <b/>
      <sz val="10"/>
      <color theme="1"/>
      <name val="IBM Plex Sans"/>
      <family val="2"/>
    </font>
    <font>
      <sz val="10"/>
      <color rgb="FF282B3E"/>
      <name val="IBM Plex Sans"/>
      <family val="2"/>
    </font>
    <font>
      <sz val="12"/>
      <color theme="1"/>
      <name val="IBMPlexSans"/>
      <family val="2"/>
    </font>
    <font>
      <b/>
      <sz val="12"/>
      <color theme="1"/>
      <name val="IBMPlexSans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</cellStyleXfs>
  <cellXfs count="12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vertical="center"/>
    </xf>
    <xf numFmtId="9" fontId="2" fillId="3" borderId="0" xfId="1" applyFont="1" applyFill="1"/>
    <xf numFmtId="164" fontId="2" fillId="2" borderId="0" xfId="0" applyNumberFormat="1" applyFont="1" applyFill="1"/>
    <xf numFmtId="0" fontId="6" fillId="2" borderId="0" xfId="2" applyFont="1" applyFill="1"/>
    <xf numFmtId="0" fontId="5" fillId="2" borderId="0" xfId="2" applyFill="1"/>
    <xf numFmtId="2" fontId="2" fillId="2" borderId="0" xfId="0" applyNumberFormat="1" applyFont="1" applyFill="1"/>
    <xf numFmtId="164" fontId="2" fillId="2" borderId="0" xfId="0" applyNumberFormat="1" applyFont="1" applyFill="1" applyAlignment="1">
      <alignment horizontal="center"/>
    </xf>
    <xf numFmtId="0" fontId="4" fillId="2" borderId="0" xfId="0" applyFont="1" applyFill="1"/>
    <xf numFmtId="0" fontId="3" fillId="2" borderId="0" xfId="0" applyFont="1" applyFill="1" applyAlignment="1">
      <alignment horizontal="center"/>
    </xf>
  </cellXfs>
  <cellStyles count="4">
    <cellStyle name="Normal" xfId="0" builtinId="0"/>
    <cellStyle name="Normal 2" xfId="2" xr:uid="{FF05FFA4-3B31-4E36-A5DA-7168AF468029}"/>
    <cellStyle name="Percent" xfId="1" builtinId="5"/>
    <cellStyle name="Percent 2" xfId="3" xr:uid="{2B5A08AC-9C11-4A75-A745-6E7A5235FAF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BC721-A313-4502-97C1-85AD04E84CB0}">
  <dimension ref="B2:J42"/>
  <sheetViews>
    <sheetView tabSelected="1" workbookViewId="0"/>
  </sheetViews>
  <sheetFormatPr defaultColWidth="9.1796875" defaultRowHeight="14.5"/>
  <cols>
    <col min="1" max="1" width="9.1796875" style="1"/>
    <col min="2" max="2" width="95.54296875" style="1" bestFit="1" customWidth="1"/>
    <col min="3" max="3" width="21.1796875" style="1" bestFit="1" customWidth="1"/>
    <col min="4" max="16384" width="9.1796875" style="1"/>
  </cols>
  <sheetData>
    <row r="2" spans="2:8" ht="16">
      <c r="B2" s="6" t="s">
        <v>47</v>
      </c>
    </row>
    <row r="3" spans="2:8" ht="16">
      <c r="B3" s="7" t="s">
        <v>48</v>
      </c>
    </row>
    <row r="5" spans="2:8">
      <c r="D5" s="11" t="s">
        <v>49</v>
      </c>
      <c r="E5" s="11"/>
      <c r="F5" s="11"/>
      <c r="G5" s="11"/>
      <c r="H5" s="11"/>
    </row>
    <row r="6" spans="2:8">
      <c r="B6" s="2" t="s">
        <v>4</v>
      </c>
      <c r="C6" s="2" t="s">
        <v>50</v>
      </c>
      <c r="D6" s="1">
        <v>5</v>
      </c>
      <c r="E6" s="1">
        <v>4</v>
      </c>
      <c r="F6" s="1">
        <v>3</v>
      </c>
      <c r="G6" s="1">
        <v>2</v>
      </c>
      <c r="H6" s="1">
        <v>1</v>
      </c>
    </row>
    <row r="7" spans="2:8">
      <c r="B7" s="1" t="str" cm="1">
        <f t="array" ref="B7:B36">+_xlfn.SORTBY(Utreikningar!$C$6:$C$35,Utreikningar!P6:P35,-1)</f>
        <v>Borgin ætti að leitast við að hækka ekki gjaldskrár umfram verðbólgumarkmið</v>
      </c>
      <c r="C7" s="9">
        <f>+INDEX(Utreikningar!$P$6:$P$35,MATCH(B7,Utreikningar!$C$6:$C$35,0))</f>
        <v>4.4167248359625848</v>
      </c>
      <c r="D7" s="8">
        <f>+INDEX(Utreikningar!E$6:E$35,MATCH($B7,Utreikningar!$C$6:$C$35,0))</f>
        <v>0.55423705151472846</v>
      </c>
      <c r="E7" s="8">
        <f>+INDEX(Utreikningar!F$6:F$35,MATCH($B7,Utreikningar!$C$6:$C$35,0))</f>
        <v>0.33240262459863185</v>
      </c>
      <c r="F7" s="8">
        <f>+INDEX(Utreikningar!G$6:G$35,MATCH($B7,Utreikningar!$C$6:$C$35,0))</f>
        <v>9.5211503559960914E-2</v>
      </c>
      <c r="G7" s="8">
        <f>+INDEX(Utreikningar!H$6:H$35,MATCH($B7,Utreikningar!$C$6:$C$35,0))</f>
        <v>1.2145748987854251E-2</v>
      </c>
      <c r="H7" s="8">
        <f>+INDEX(Utreikningar!I$6:I$35,MATCH($B7,Utreikningar!$C$6:$C$35,0))</f>
        <v>6.0030713388245149E-3</v>
      </c>
    </row>
    <row r="8" spans="2:8">
      <c r="B8" s="1" t="str">
        <v>Tryggja ætti að fasteignagjöld hækki ekki umfram verðlagsþróun</v>
      </c>
      <c r="C8" s="9">
        <f>+INDEX(Utreikningar!$P$6:$P$35,MATCH(B8,Utreikningar!$C$6:$C$35,0))</f>
        <v>4.3842690305332779</v>
      </c>
      <c r="D8" s="8">
        <f>+INDEX(Utreikningar!E$6:E$35,MATCH($B8,Utreikningar!$C$6:$C$35,0))</f>
        <v>0.55818207401153797</v>
      </c>
      <c r="E8" s="8">
        <f>+INDEX(Utreikningar!F$6:F$35,MATCH($B8,Utreikningar!$C$6:$C$35,0))</f>
        <v>0.30688054031236811</v>
      </c>
      <c r="F8" s="8">
        <f>+INDEX(Utreikningar!G$6:G$35,MATCH($B8,Utreikningar!$C$6:$C$35,0))</f>
        <v>0.10538905304629238</v>
      </c>
      <c r="G8" s="8">
        <f>+INDEX(Utreikningar!H$6:H$35,MATCH($B8,Utreikningar!$C$6:$C$35,0))</f>
        <v>2.0121007457436332E-2</v>
      </c>
      <c r="H8" s="8">
        <f>+INDEX(Utreikningar!I$6:I$35,MATCH($B8,Utreikningar!$C$6:$C$35,0))</f>
        <v>9.4273251723652734E-3</v>
      </c>
    </row>
    <row r="9" spans="2:8">
      <c r="B9" s="1" t="str">
        <v>Auka ætti áherslu á grunnfög, líkt og lestur, stærðfræði og íslensku</v>
      </c>
      <c r="C9" s="9">
        <f>+INDEX(Utreikningar!$P$6:$P$35,MATCH(B9,Utreikningar!$C$6:$C$35,0))</f>
        <v>4.2752074251160179</v>
      </c>
      <c r="D9" s="8">
        <f>+INDEX(Utreikningar!E$6:E$35,MATCH($B9,Utreikningar!$C$6:$C$35,0))</f>
        <v>0.51680495007734495</v>
      </c>
      <c r="E9" s="8">
        <f>+INDEX(Utreikningar!F$6:F$35,MATCH($B9,Utreikningar!$C$6:$C$35,0))</f>
        <v>0.29855153986781041</v>
      </c>
      <c r="F9" s="8">
        <f>+INDEX(Utreikningar!G$6:G$35,MATCH($B9,Utreikningar!$C$6:$C$35,0))</f>
        <v>0.13767402615665869</v>
      </c>
      <c r="G9" s="8">
        <f>+INDEX(Utreikningar!H$6:H$35,MATCH($B9,Utreikningar!$C$6:$C$35,0))</f>
        <v>3.6984952889888907E-2</v>
      </c>
      <c r="H9" s="8">
        <f>+INDEX(Utreikningar!I$6:I$35,MATCH($B9,Utreikningar!$C$6:$C$35,0))</f>
        <v>9.9845310082970051E-3</v>
      </c>
    </row>
    <row r="10" spans="2:8">
      <c r="B10" s="1" t="str">
        <v>Taka ætti aftur upp einkunnir í tölustöfum í grunnskóla</v>
      </c>
      <c r="C10" s="9">
        <f>+INDEX(Utreikningar!$P$6:$P$35,MATCH(B10,Utreikningar!$C$6:$C$35,0))</f>
        <v>4.268054197513619</v>
      </c>
      <c r="D10" s="8">
        <f>+INDEX(Utreikningar!E$6:E$35,MATCH($B10,Utreikningar!$C$6:$C$35,0))</f>
        <v>0.57717558318200868</v>
      </c>
      <c r="E10" s="8">
        <f>+INDEX(Utreikningar!F$6:F$35,MATCH($B10,Utreikningar!$C$6:$C$35,0))</f>
        <v>0.18941192904036877</v>
      </c>
      <c r="F10" s="8">
        <f>+INDEX(Utreikningar!G$6:G$35,MATCH($B10,Utreikningar!$C$6:$C$35,0))</f>
        <v>0.1817292918005308</v>
      </c>
      <c r="G10" s="8">
        <f>+INDEX(Utreikningar!H$6:H$35,MATCH($B10,Utreikningar!$C$6:$C$35,0))</f>
        <v>2.7657494063416679E-2</v>
      </c>
      <c r="H10" s="8">
        <f>+INDEX(Utreikningar!I$6:I$35,MATCH($B10,Utreikningar!$C$6:$C$35,0))</f>
        <v>2.4025701913675094E-2</v>
      </c>
    </row>
    <row r="11" spans="2:8">
      <c r="B11" s="1" t="str">
        <v>Tryggja ætti greitt aðgengi að bílastæðum við atvinnuhúsnæði og verslanir</v>
      </c>
      <c r="C11" s="9">
        <f>+INDEX(Utreikningar!$P$6:$P$35,MATCH(B11,Utreikningar!$C$6:$C$35,0))</f>
        <v>4.1200949588046365</v>
      </c>
      <c r="D11" s="8">
        <f>+INDEX(Utreikningar!E$6:E$35,MATCH($B11,Utreikningar!$C$6:$C$35,0))</f>
        <v>0.44099986035469907</v>
      </c>
      <c r="E11" s="8">
        <f>+INDEX(Utreikningar!F$6:F$35,MATCH($B11,Utreikningar!$C$6:$C$35,0))</f>
        <v>0.33221617092584832</v>
      </c>
      <c r="F11" s="8">
        <f>+INDEX(Utreikningar!G$6:G$35,MATCH($B11,Utreikningar!$C$6:$C$35,0))</f>
        <v>0.15165479681608715</v>
      </c>
      <c r="G11" s="8">
        <f>+INDEX(Utreikningar!H$6:H$35,MATCH($B11,Utreikningar!$C$6:$C$35,0))</f>
        <v>5.6137410976120655E-2</v>
      </c>
      <c r="H11" s="8">
        <f>+INDEX(Utreikningar!I$6:I$35,MATCH($B11,Utreikningar!$C$6:$C$35,0))</f>
        <v>1.8991760927244798E-2</v>
      </c>
    </row>
    <row r="12" spans="2:8">
      <c r="B12" s="1" t="str">
        <v>Fækka ætti borgarfulltrúum úr 23 í 15</v>
      </c>
      <c r="C12" s="9">
        <f>+INDEX(Utreikningar!$P$6:$P$35,MATCH(B12,Utreikningar!$C$6:$C$35,0))</f>
        <v>4.0861264319049644</v>
      </c>
      <c r="D12" s="8">
        <f>+INDEX(Utreikningar!E$6:E$35,MATCH($B12,Utreikningar!$C$6:$C$35,0))</f>
        <v>0.49059538961957289</v>
      </c>
      <c r="E12" s="8">
        <f>+INDEX(Utreikningar!F$6:F$35,MATCH($B12,Utreikningar!$C$6:$C$35,0))</f>
        <v>0.21043699618158676</v>
      </c>
      <c r="F12" s="8">
        <f>+INDEX(Utreikningar!G$6:G$35,MATCH($B12,Utreikningar!$C$6:$C$35,0))</f>
        <v>0.22160939046810918</v>
      </c>
      <c r="G12" s="8">
        <f>+INDEX(Utreikningar!H$6:H$35,MATCH($B12,Utreikningar!$C$6:$C$35,0))</f>
        <v>4.9215103945693679E-2</v>
      </c>
      <c r="H12" s="8">
        <f>+INDEX(Utreikningar!I$6:I$35,MATCH($B12,Utreikningar!$C$6:$C$35,0))</f>
        <v>2.8143119785037477E-2</v>
      </c>
    </row>
    <row r="13" spans="2:8">
      <c r="B13" s="1" t="str">
        <v>Innleiða ætti samræmd próf við lok grunnskólagöngu</v>
      </c>
      <c r="C13" s="9">
        <f>+INDEX(Utreikningar!$P$6:$P$35,MATCH(B13,Utreikningar!$C$6:$C$35,0))</f>
        <v>4.0705047976637463</v>
      </c>
      <c r="D13" s="8">
        <f>+INDEX(Utreikningar!E$6:E$35,MATCH($B13,Utreikningar!$C$6:$C$35,0))</f>
        <v>0.43707412042831317</v>
      </c>
      <c r="E13" s="8">
        <f>+INDEX(Utreikningar!F$6:F$35,MATCH($B13,Utreikningar!$C$6:$C$35,0))</f>
        <v>0.31914893617021278</v>
      </c>
      <c r="F13" s="8">
        <f>+INDEX(Utreikningar!G$6:G$35,MATCH($B13,Utreikningar!$C$6:$C$35,0))</f>
        <v>0.15143929912390489</v>
      </c>
      <c r="G13" s="8">
        <f>+INDEX(Utreikningar!H$6:H$35,MATCH($B13,Utreikningar!$C$6:$C$35,0))</f>
        <v>6.1882909192045615E-2</v>
      </c>
      <c r="H13" s="8">
        <f>+INDEX(Utreikningar!I$6:I$35,MATCH($B13,Utreikningar!$C$6:$C$35,0))</f>
        <v>3.0454735085523571E-2</v>
      </c>
    </row>
    <row r="14" spans="2:8">
      <c r="B14" s="1" t="str">
        <v>Afnema ætti 70% laun fyrstu varaborgarfulltrúa allra flokka</v>
      </c>
      <c r="C14" s="9">
        <f>+INDEX(Utreikningar!$P$6:$P$35,MATCH(B14,Utreikningar!$C$6:$C$35,0))</f>
        <v>4.0442715700141436</v>
      </c>
      <c r="D14" s="8">
        <f>+INDEX(Utreikningar!E$6:E$35,MATCH($B14,Utreikningar!$C$6:$C$35,0))</f>
        <v>0.42461103253182458</v>
      </c>
      <c r="E14" s="8">
        <f>+INDEX(Utreikningar!F$6:F$35,MATCH($B14,Utreikningar!$C$6:$C$35,0))</f>
        <v>0.26166902404526166</v>
      </c>
      <c r="F14" s="8">
        <f>+INDEX(Utreikningar!G$6:G$35,MATCH($B14,Utreikningar!$C$6:$C$35,0))</f>
        <v>0.25997171145685999</v>
      </c>
      <c r="G14" s="8">
        <f>+INDEX(Utreikningar!H$6:H$35,MATCH($B14,Utreikningar!$C$6:$C$35,0))</f>
        <v>4.0876944837340876E-2</v>
      </c>
      <c r="H14" s="8">
        <f>+INDEX(Utreikningar!I$6:I$35,MATCH($B14,Utreikningar!$C$6:$C$35,0))</f>
        <v>1.2871287128712871E-2</v>
      </c>
    </row>
    <row r="15" spans="2:8">
      <c r="B15" s="1" t="str">
        <v>Fækka ætti starfsfólki í stjórnsýslu Reykjavikurborgar umtalsvert</v>
      </c>
      <c r="C15" s="9">
        <f>+INDEX(Utreikningar!$P$6:$P$35,MATCH(B15,Utreikningar!$C$6:$C$35,0))</f>
        <v>4.0326117514759634</v>
      </c>
      <c r="D15" s="8">
        <f>+INDEX(Utreikningar!E$6:E$35,MATCH($B15,Utreikningar!$C$6:$C$35,0))</f>
        <v>0.44349170649423669</v>
      </c>
      <c r="E15" s="8">
        <f>+INDEX(Utreikningar!F$6:F$35,MATCH($B15,Utreikningar!$C$6:$C$35,0))</f>
        <v>0.25906662918189488</v>
      </c>
      <c r="F15" s="8">
        <f>+INDEX(Utreikningar!G$6:G$35,MATCH($B15,Utreikningar!$C$6:$C$35,0))</f>
        <v>0.20804048355355637</v>
      </c>
      <c r="G15" s="8">
        <f>+INDEX(Utreikningar!H$6:H$35,MATCH($B15,Utreikningar!$C$6:$C$35,0))</f>
        <v>6.536407084621873E-2</v>
      </c>
      <c r="H15" s="8">
        <f>+INDEX(Utreikningar!I$6:I$35,MATCH($B15,Utreikningar!$C$6:$C$35,0))</f>
        <v>2.4037109924093338E-2</v>
      </c>
    </row>
    <row r="16" spans="2:8">
      <c r="B16" s="1" t="str">
        <v>Taka ætti upp eina greiðslu fyrir hvern borgarfulltrúa, í stað álags fyrir setu í nefndum</v>
      </c>
      <c r="C16" s="9">
        <f>+INDEX(Utreikningar!$P$6:$P$35,MATCH(B16,Utreikningar!$C$6:$C$35,0))</f>
        <v>3.9171830985915488</v>
      </c>
      <c r="D16" s="8">
        <f>+INDEX(Utreikningar!E$6:E$35,MATCH($B16,Utreikningar!$C$6:$C$35,0))</f>
        <v>0.35929577464788731</v>
      </c>
      <c r="E16" s="8">
        <f>+INDEX(Utreikningar!F$6:F$35,MATCH($B16,Utreikningar!$C$6:$C$35,0))</f>
        <v>0.26929577464788734</v>
      </c>
      <c r="F16" s="8">
        <f>+INDEX(Utreikningar!G$6:G$35,MATCH($B16,Utreikningar!$C$6:$C$35,0))</f>
        <v>0.31211267605633802</v>
      </c>
      <c r="G16" s="8">
        <f>+INDEX(Utreikningar!H$6:H$35,MATCH($B16,Utreikningar!$C$6:$C$35,0))</f>
        <v>4.788732394366197E-2</v>
      </c>
      <c r="H16" s="8">
        <f>+INDEX(Utreikningar!I$6:I$35,MATCH($B16,Utreikningar!$C$6:$C$35,0))</f>
        <v>1.1408450704225352E-2</v>
      </c>
    </row>
    <row r="17" spans="2:8">
      <c r="B17" s="1" t="str">
        <v>Það á að vera frítt í Strætó</v>
      </c>
      <c r="C17" s="9">
        <f>+INDEX(Utreikningar!$P$6:$P$35,MATCH(B17,Utreikningar!$C$6:$C$35,0))</f>
        <v>3.5736423286332544</v>
      </c>
      <c r="D17" s="8">
        <f>+INDEX(Utreikningar!E$6:E$35,MATCH($B17,Utreikningar!$C$6:$C$35,0))</f>
        <v>0.35697333519475083</v>
      </c>
      <c r="E17" s="8">
        <f>+INDEX(Utreikningar!F$6:F$35,MATCH($B17,Utreikningar!$C$6:$C$35,0))</f>
        <v>0.21345804830378334</v>
      </c>
      <c r="F17" s="8">
        <f>+INDEX(Utreikningar!G$6:G$35,MATCH($B17,Utreikningar!$C$6:$C$35,0))</f>
        <v>0.16515426497277677</v>
      </c>
      <c r="G17" s="8">
        <f>+INDEX(Utreikningar!H$6:H$35,MATCH($B17,Utreikningar!$C$6:$C$35,0))</f>
        <v>0.17506631299734748</v>
      </c>
      <c r="H17" s="8">
        <f>+INDEX(Utreikningar!I$6:I$35,MATCH($B17,Utreikningar!$C$6:$C$35,0))</f>
        <v>8.9348038531341614E-2</v>
      </c>
    </row>
    <row r="18" spans="2:8">
      <c r="B18" s="1" t="str">
        <v>Draga ætti úr skipulagskvöðum við byggingu nýs húsnæðis</v>
      </c>
      <c r="C18" s="9">
        <f>+INDEX(Utreikningar!$P$6:$P$35,MATCH(B18,Utreikningar!$C$6:$C$35,0))</f>
        <v>3.5472280701754388</v>
      </c>
      <c r="D18" s="8">
        <f>+INDEX(Utreikningar!E$6:E$35,MATCH($B18,Utreikningar!$C$6:$C$35,0))</f>
        <v>0.28715789473684211</v>
      </c>
      <c r="E18" s="8">
        <f>+INDEX(Utreikningar!F$6:F$35,MATCH($B18,Utreikningar!$C$6:$C$35,0))</f>
        <v>0.28014035087719297</v>
      </c>
      <c r="F18" s="8">
        <f>+INDEX(Utreikningar!G$6:G$35,MATCH($B18,Utreikningar!$C$6:$C$35,0))</f>
        <v>0.19550877192982455</v>
      </c>
      <c r="G18" s="8">
        <f>+INDEX(Utreikningar!H$6:H$35,MATCH($B18,Utreikningar!$C$6:$C$35,0))</f>
        <v>0.16715789473684212</v>
      </c>
      <c r="H18" s="8">
        <f>+INDEX(Utreikningar!I$6:I$35,MATCH($B18,Utreikningar!$C$6:$C$35,0))</f>
        <v>7.0035087719298242E-2</v>
      </c>
    </row>
    <row r="19" spans="2:8">
      <c r="B19" s="1" t="str">
        <v>Úthluta ætti öllum lóðum á markaðsvirði í opnu útboði</v>
      </c>
      <c r="C19" s="9">
        <f>+INDEX(Utreikningar!$P$6:$P$35,MATCH(B19,Utreikningar!$C$6:$C$35,0))</f>
        <v>3.5470512637441103</v>
      </c>
      <c r="D19" s="8">
        <f>+INDEX(Utreikningar!E$6:E$35,MATCH($B19,Utreikningar!$C$6:$C$35,0))</f>
        <v>0.25103527059831499</v>
      </c>
      <c r="E19" s="8">
        <f>+INDEX(Utreikningar!F$6:F$35,MATCH($B19,Utreikningar!$C$6:$C$35,0))</f>
        <v>0.30072825931743541</v>
      </c>
      <c r="F19" s="8">
        <f>+INDEX(Utreikningar!G$6:G$35,MATCH($B19,Utreikningar!$C$6:$C$35,0))</f>
        <v>0.25631872054833643</v>
      </c>
      <c r="G19" s="8">
        <f>+INDEX(Utreikningar!H$6:H$35,MATCH($B19,Utreikningar!$C$6:$C$35,0))</f>
        <v>0.12808796230187064</v>
      </c>
      <c r="H19" s="8">
        <f>+INDEX(Utreikningar!I$6:I$35,MATCH($B19,Utreikningar!$C$6:$C$35,0))</f>
        <v>6.3829787234042548E-2</v>
      </c>
    </row>
    <row r="20" spans="2:8">
      <c r="B20" s="1" t="str">
        <v>Lækka ætti álagningarprósentu útsvars</v>
      </c>
      <c r="C20" s="9">
        <f>+INDEX(Utreikningar!$P$6:$P$35,MATCH(B20,Utreikningar!$C$6:$C$35,0))</f>
        <v>3.5309871003925966</v>
      </c>
      <c r="D20" s="8">
        <f>+INDEX(Utreikningar!E$6:E$35,MATCH($B20,Utreikningar!$C$6:$C$35,0))</f>
        <v>0.27313516545148625</v>
      </c>
      <c r="E20" s="8">
        <f>+INDEX(Utreikningar!F$6:F$35,MATCH($B20,Utreikningar!$C$6:$C$35,0))</f>
        <v>0.24032529444756029</v>
      </c>
      <c r="F20" s="8">
        <f>+INDEX(Utreikningar!G$6:G$35,MATCH($B20,Utreikningar!$C$6:$C$35,0))</f>
        <v>0.29430734716769491</v>
      </c>
      <c r="G20" s="8">
        <f>+INDEX(Utreikningar!H$6:H$35,MATCH($B20,Utreikningar!$C$6:$C$35,0))</f>
        <v>0.12885586090858103</v>
      </c>
      <c r="H20" s="8">
        <f>+INDEX(Utreikningar!I$6:I$35,MATCH($B20,Utreikningar!$C$6:$C$35,0))</f>
        <v>6.3376332024677504E-2</v>
      </c>
    </row>
    <row r="21" spans="2:8">
      <c r="B21" s="1" t="str">
        <v>Fyrirtæki ættu að mega opna leikskóla</v>
      </c>
      <c r="C21" s="9">
        <f>+INDEX(Utreikningar!$P$6:$P$35,MATCH(B21,Utreikningar!$C$6:$C$35,0))</f>
        <v>3.5211740041928721</v>
      </c>
      <c r="D21" s="8">
        <f>+INDEX(Utreikningar!E$6:E$35,MATCH($B21,Utreikningar!$C$6:$C$35,0))</f>
        <v>0.32816212438853948</v>
      </c>
      <c r="E21" s="8">
        <f>+INDEX(Utreikningar!F$6:F$35,MATCH($B21,Utreikningar!$C$6:$C$35,0))</f>
        <v>0.26974143955276031</v>
      </c>
      <c r="F21" s="8">
        <f>+INDEX(Utreikningar!G$6:G$35,MATCH($B21,Utreikningar!$C$6:$C$35,0))</f>
        <v>0.13025856044723969</v>
      </c>
      <c r="G21" s="8">
        <f>+INDEX(Utreikningar!H$6:H$35,MATCH($B21,Utreikningar!$C$6:$C$35,0))</f>
        <v>0.13878406708595387</v>
      </c>
      <c r="H21" s="8">
        <f>+INDEX(Utreikningar!I$6:I$35,MATCH($B21,Utreikningar!$C$6:$C$35,0))</f>
        <v>0.13305380852550663</v>
      </c>
    </row>
    <row r="22" spans="2:8">
      <c r="B22" s="1" t="str">
        <v>Verktökum ætti að vera frjálst að ákveða fjölda bílastæða við hverja íbúð í nýbyggingum</v>
      </c>
      <c r="C22" s="9">
        <f>+INDEX(Utreikningar!$P$6:$P$35,MATCH(B22,Utreikningar!$C$6:$C$35,0))</f>
        <v>3.4740005591277612</v>
      </c>
      <c r="D22" s="8">
        <f>+INDEX(Utreikningar!E$6:E$35,MATCH($B22,Utreikningar!$C$6:$C$35,0))</f>
        <v>0.31800391389432486</v>
      </c>
      <c r="E22" s="8">
        <f>+INDEX(Utreikningar!F$6:F$35,MATCH($B22,Utreikningar!$C$6:$C$35,0))</f>
        <v>0.25733855185909982</v>
      </c>
      <c r="F22" s="8">
        <f>+INDEX(Utreikningar!G$6:G$35,MATCH($B22,Utreikningar!$C$6:$C$35,0))</f>
        <v>0.12147050601062342</v>
      </c>
      <c r="G22" s="8">
        <f>+INDEX(Utreikningar!H$6:H$35,MATCH($B22,Utreikningar!$C$6:$C$35,0))</f>
        <v>0.18702823595191501</v>
      </c>
      <c r="H22" s="8">
        <f>+INDEX(Utreikningar!I$6:I$35,MATCH($B22,Utreikningar!$C$6:$C$35,0))</f>
        <v>0.1161587922840369</v>
      </c>
    </row>
    <row r="23" spans="2:8">
      <c r="B23" s="1" t="str">
        <v>Auka ætti hlutdeild óhagnaðardrifna íbúðakerfisins á húsnæðismarkaði</v>
      </c>
      <c r="C23" s="9">
        <f>+INDEX(Utreikningar!$P$6:$P$35,MATCH(B23,Utreikningar!$C$6:$C$35,0))</f>
        <v>3.4718989497587285</v>
      </c>
      <c r="D23" s="8">
        <f>+INDEX(Utreikningar!E$6:E$35,MATCH($B23,Utreikningar!$C$6:$C$35,0))</f>
        <v>0.28157820039738857</v>
      </c>
      <c r="E23" s="8">
        <f>+INDEX(Utreikningar!F$6:F$35,MATCH($B23,Utreikningar!$C$6:$C$35,0))</f>
        <v>0.26880499574226513</v>
      </c>
      <c r="F23" s="8">
        <f>+INDEX(Utreikningar!G$6:G$35,MATCH($B23,Utreikningar!$C$6:$C$35,0))</f>
        <v>0.20266818052795912</v>
      </c>
      <c r="G23" s="8">
        <f>+INDEX(Utreikningar!H$6:H$35,MATCH($B23,Utreikningar!$C$6:$C$35,0))</f>
        <v>0.13383479988646041</v>
      </c>
      <c r="H23" s="8">
        <f>+INDEX(Utreikningar!I$6:I$35,MATCH($B23,Utreikningar!$C$6:$C$35,0))</f>
        <v>0.11311382344592677</v>
      </c>
    </row>
    <row r="24" spans="2:8">
      <c r="B24" s="1" t="str">
        <v>Liðka ætti fyrir einkarekstri í leik- og grunnskólum</v>
      </c>
      <c r="C24" s="9">
        <f>+INDEX(Utreikningar!$P$6:$P$35,MATCH(B24,Utreikningar!$C$6:$C$35,0))</f>
        <v>3.4198964600531689</v>
      </c>
      <c r="D24" s="8">
        <f>+INDEX(Utreikningar!E$6:E$35,MATCH($B24,Utreikningar!$C$6:$C$35,0))</f>
        <v>0.29257030922065203</v>
      </c>
      <c r="E24" s="8">
        <f>+INDEX(Utreikningar!F$6:F$35,MATCH($B24,Utreikningar!$C$6:$C$35,0))</f>
        <v>0.26094864978312576</v>
      </c>
      <c r="F24" s="8">
        <f>+INDEX(Utreikningar!G$6:G$35,MATCH($B24,Utreikningar!$C$6:$C$35,0))</f>
        <v>0.15293129984608927</v>
      </c>
      <c r="G24" s="8">
        <f>+INDEX(Utreikningar!H$6:H$35,MATCH($B24,Utreikningar!$C$6:$C$35,0))</f>
        <v>0.16090667412900517</v>
      </c>
      <c r="H24" s="8">
        <f>+INDEX(Utreikningar!I$6:I$35,MATCH($B24,Utreikningar!$C$6:$C$35,0))</f>
        <v>0.13264306702112774</v>
      </c>
    </row>
    <row r="25" spans="2:8">
      <c r="B25" s="1" t="str">
        <v>Klára ætti Samgöngusáttmálann</v>
      </c>
      <c r="C25" s="9">
        <f>+INDEX(Utreikningar!$P$6:$P$35,MATCH(B25,Utreikningar!$C$6:$C$35,0))</f>
        <v>3.3889821029082774</v>
      </c>
      <c r="D25" s="8">
        <f>+INDEX(Utreikningar!E$6:E$35,MATCH($B25,Utreikningar!$C$6:$C$35,0))</f>
        <v>0.25671140939597314</v>
      </c>
      <c r="E25" s="8">
        <f>+INDEX(Utreikningar!F$6:F$35,MATCH($B25,Utreikningar!$C$6:$C$35,0))</f>
        <v>0.20385906040268456</v>
      </c>
      <c r="F25" s="8">
        <f>+INDEX(Utreikningar!G$6:G$35,MATCH($B25,Utreikningar!$C$6:$C$35,0))</f>
        <v>0.32298657718120805</v>
      </c>
      <c r="G25" s="8">
        <f>+INDEX(Utreikningar!H$6:H$35,MATCH($B25,Utreikningar!$C$6:$C$35,0))</f>
        <v>0.10458612975391499</v>
      </c>
      <c r="H25" s="8">
        <f>+INDEX(Utreikningar!I$6:I$35,MATCH($B25,Utreikningar!$C$6:$C$35,0))</f>
        <v>0.11185682326621924</v>
      </c>
    </row>
    <row r="26" spans="2:8">
      <c r="B26" s="1" t="str">
        <v>Setja ætti á þjónustutryggingu vegna lokunardaga í leikskólum</v>
      </c>
      <c r="C26" s="9">
        <f>+INDEX(Utreikningar!$P$6:$P$35,MATCH(B26,Utreikningar!$C$6:$C$35,0))</f>
        <v>3.3398140321217245</v>
      </c>
      <c r="D26" s="8">
        <f>+INDEX(Utreikningar!E$6:E$35,MATCH($B26,Utreikningar!$C$6:$C$35,0))</f>
        <v>0.15877712031558186</v>
      </c>
      <c r="E26" s="8">
        <f>+INDEX(Utreikningar!F$6:F$35,MATCH($B26,Utreikningar!$C$6:$C$35,0))</f>
        <v>0.2042828965905889</v>
      </c>
      <c r="F26" s="8">
        <f>+INDEX(Utreikningar!G$6:G$35,MATCH($B26,Utreikningar!$C$6:$C$35,0))</f>
        <v>0.50450831220061987</v>
      </c>
      <c r="G26" s="8">
        <f>+INDEX(Utreikningar!H$6:H$35,MATCH($B26,Utreikningar!$C$6:$C$35,0))</f>
        <v>8.2840236686390539E-2</v>
      </c>
      <c r="H26" s="8">
        <f>+INDEX(Utreikningar!I$6:I$35,MATCH($B26,Utreikningar!$C$6:$C$35,0))</f>
        <v>4.9591434206818823E-2</v>
      </c>
    </row>
    <row r="27" spans="2:8">
      <c r="B27" s="1" t="str">
        <v>Draga ætti úr vægi loftslagssjónarmiða við byggingu nýbygginga á forræði sveitarfélaga og notast við reyndar aðferðir</v>
      </c>
      <c r="C27" s="9">
        <f>+INDEX(Utreikningar!$P$6:$P$35,MATCH(B27,Utreikningar!$C$6:$C$35,0))</f>
        <v>3.3183046508320304</v>
      </c>
      <c r="D27" s="8">
        <f>+INDEX(Utreikningar!E$6:E$35,MATCH($B27,Utreikningar!$C$6:$C$35,0))</f>
        <v>0.28289005831318448</v>
      </c>
      <c r="E27" s="8">
        <f>+INDEX(Utreikningar!F$6:F$35,MATCH($B27,Utreikningar!$C$6:$C$35,0))</f>
        <v>0.21319869150903142</v>
      </c>
      <c r="F27" s="8">
        <f>+INDEX(Utreikningar!G$6:G$35,MATCH($B27,Utreikningar!$C$6:$C$35,0))</f>
        <v>0.18859337220878963</v>
      </c>
      <c r="G27" s="8">
        <f>+INDEX(Utreikningar!H$6:H$35,MATCH($B27,Utreikningar!$C$6:$C$35,0))</f>
        <v>0.16996159863461813</v>
      </c>
      <c r="H27" s="8">
        <f>+INDEX(Utreikningar!I$6:I$35,MATCH($B27,Utreikningar!$C$6:$C$35,0))</f>
        <v>0.14535627933437634</v>
      </c>
    </row>
    <row r="28" spans="2:8">
      <c r="B28" s="1" t="str">
        <v>Bjóða ætti út sorphirðu og sorpmóttöku í Reykjavík</v>
      </c>
      <c r="C28" s="9">
        <f>+INDEX(Utreikningar!$P$6:$P$35,MATCH(B28,Utreikningar!$C$6:$C$35,0))</f>
        <v>3.2776136203742792</v>
      </c>
      <c r="D28" s="8">
        <f>+INDEX(Utreikningar!E$6:E$35,MATCH($B28,Utreikningar!$C$6:$C$35,0))</f>
        <v>0.23357253412128887</v>
      </c>
      <c r="E28" s="8">
        <f>+INDEX(Utreikningar!F$6:F$35,MATCH($B28,Utreikningar!$C$6:$C$35,0))</f>
        <v>0.2467989306317715</v>
      </c>
      <c r="F28" s="8">
        <f>+INDEX(Utreikningar!G$6:G$35,MATCH($B28,Utreikningar!$C$6:$C$35,0))</f>
        <v>0.23075840720416491</v>
      </c>
      <c r="G28" s="8">
        <f>+INDEX(Utreikningar!H$6:H$35,MATCH($B28,Utreikningar!$C$6:$C$35,0))</f>
        <v>0.1414098775854791</v>
      </c>
      <c r="H28" s="8">
        <f>+INDEX(Utreikningar!I$6:I$35,MATCH($B28,Utreikningar!$C$6:$C$35,0))</f>
        <v>0.14746025045729563</v>
      </c>
    </row>
    <row r="29" spans="2:8">
      <c r="B29" s="1" t="str">
        <v>Selja ætti Malbikunarstöðina Höfða</v>
      </c>
      <c r="C29" s="9">
        <f>+INDEX(Utreikningar!$P$6:$P$35,MATCH(B29,Utreikningar!$C$6:$C$35,0))</f>
        <v>3.2599943693693687</v>
      </c>
      <c r="D29" s="8">
        <f>+INDEX(Utreikningar!E$6:E$35,MATCH($B29,Utreikningar!$C$6:$C$35,0))</f>
        <v>0.23831644144144143</v>
      </c>
      <c r="E29" s="8">
        <f>+INDEX(Utreikningar!F$6:F$35,MATCH($B29,Utreikningar!$C$6:$C$35,0))</f>
        <v>0.13274211711711711</v>
      </c>
      <c r="F29" s="8">
        <f>+INDEX(Utreikningar!G$6:G$35,MATCH($B29,Utreikningar!$C$6:$C$35,0))</f>
        <v>0.39386261261261263</v>
      </c>
      <c r="G29" s="8">
        <f>+INDEX(Utreikningar!H$6:H$35,MATCH($B29,Utreikningar!$C$6:$C$35,0))</f>
        <v>0.12077702702702703</v>
      </c>
      <c r="H29" s="8">
        <f>+INDEX(Utreikningar!I$6:I$35,MATCH($B29,Utreikningar!$C$6:$C$35,0))</f>
        <v>0.1143018018018018</v>
      </c>
    </row>
    <row r="30" spans="2:8">
      <c r="B30" s="1" t="str">
        <v>Lækka ætti álögur á húsnæði sem hýsir atvinnustarfsemi</v>
      </c>
      <c r="C30" s="9">
        <f>+INDEX(Utreikningar!$P$6:$P$35,MATCH(B30,Utreikningar!$C$6:$C$35,0))</f>
        <v>3.2282273872864744</v>
      </c>
      <c r="D30" s="8">
        <f>+INDEX(Utreikningar!E$6:E$35,MATCH($B30,Utreikningar!$C$6:$C$35,0))</f>
        <v>0.16143937272472697</v>
      </c>
      <c r="E30" s="8">
        <f>+INDEX(Utreikningar!F$6:F$35,MATCH($B30,Utreikningar!$C$6:$C$35,0))</f>
        <v>0.22290674880985717</v>
      </c>
      <c r="F30" s="8">
        <f>+INDEX(Utreikningar!G$6:G$35,MATCH($B30,Utreikningar!$C$6:$C$35,0))</f>
        <v>0.36278353402408287</v>
      </c>
      <c r="G30" s="8">
        <f>+INDEX(Utreikningar!H$6:H$35,MATCH($B30,Utreikningar!$C$6:$C$35,0))</f>
        <v>0.18818258190982917</v>
      </c>
      <c r="H30" s="8">
        <f>+INDEX(Utreikningar!I$6:I$35,MATCH($B30,Utreikningar!$C$6:$C$35,0))</f>
        <v>6.4687762531503781E-2</v>
      </c>
    </row>
    <row r="31" spans="2:8">
      <c r="B31" s="1" t="str">
        <v>Leggja ætti niður mannréttindaráð og mannréttindaskrifstofu</v>
      </c>
      <c r="C31" s="9">
        <f>+INDEX(Utreikningar!$P$6:$P$35,MATCH(B31,Utreikningar!$C$6:$C$35,0))</f>
        <v>3.0545633525523836</v>
      </c>
      <c r="D31" s="8">
        <f>+INDEX(Utreikningar!E$6:E$35,MATCH($B31,Utreikningar!$C$6:$C$35,0))</f>
        <v>0.28280129377021518</v>
      </c>
      <c r="E31" s="8">
        <f>+INDEX(Utreikningar!F$6:F$35,MATCH($B31,Utreikningar!$C$6:$C$35,0))</f>
        <v>0.10786106032906764</v>
      </c>
      <c r="F31" s="8">
        <f>+INDEX(Utreikningar!G$6:G$35,MATCH($B31,Utreikningar!$C$6:$C$35,0))</f>
        <v>0.20770637041203768</v>
      </c>
      <c r="G31" s="8">
        <f>+INDEX(Utreikningar!H$6:H$35,MATCH($B31,Utreikningar!$C$6:$C$35,0))</f>
        <v>0.18436225566024469</v>
      </c>
      <c r="H31" s="8">
        <f>+INDEX(Utreikningar!I$6:I$35,MATCH($B31,Utreikningar!$C$6:$C$35,0))</f>
        <v>0.21726901982843483</v>
      </c>
    </row>
    <row r="32" spans="2:8">
      <c r="B32" s="1" t="str">
        <v>Stefna ætti að aukinni hlutdeild leiguhúsnæðis á húsnæðismarkaði</v>
      </c>
      <c r="C32" s="9">
        <f>+INDEX(Utreikningar!$P$6:$P$35,MATCH(B32,Utreikningar!$C$6:$C$35,0))</f>
        <v>3.0110923897781521</v>
      </c>
      <c r="D32" s="8">
        <f>+INDEX(Utreikningar!E$6:E$35,MATCH($B32,Utreikningar!$C$6:$C$35,0))</f>
        <v>0.10895815782083684</v>
      </c>
      <c r="E32" s="8">
        <f>+INDEX(Utreikningar!F$6:F$35,MATCH($B32,Utreikningar!$C$6:$C$35,0))</f>
        <v>0.2372928952541421</v>
      </c>
      <c r="F32" s="8">
        <f>+INDEX(Utreikningar!G$6:G$35,MATCH($B32,Utreikningar!$C$6:$C$35,0))</f>
        <v>0.32561078348778433</v>
      </c>
      <c r="G32" s="8">
        <f>+INDEX(Utreikningar!H$6:H$35,MATCH($B32,Utreikningar!$C$6:$C$35,0))</f>
        <v>0.21215950575680989</v>
      </c>
      <c r="H32" s="8">
        <f>+INDEX(Utreikningar!I$6:I$35,MATCH($B32,Utreikningar!$C$6:$C$35,0))</f>
        <v>0.11597865768042685</v>
      </c>
    </row>
    <row r="33" spans="2:10">
      <c r="B33" s="1" t="str">
        <v>Vinna ætti að því að minnka vægi einkabílsins í samgöngukerfinu</v>
      </c>
      <c r="C33" s="9">
        <f>+INDEX(Utreikningar!$P$6:$P$35,MATCH(B33,Utreikningar!$C$6:$C$35,0))</f>
        <v>2.6642263832183586</v>
      </c>
      <c r="D33" s="8">
        <f>+INDEX(Utreikningar!E$6:E$35,MATCH($B33,Utreikningar!$C$6:$C$35,0))</f>
        <v>0.17175841193861749</v>
      </c>
      <c r="E33" s="8">
        <f>+INDEX(Utreikningar!F$6:F$35,MATCH($B33,Utreikningar!$C$6:$C$35,0))</f>
        <v>0.18851189638181051</v>
      </c>
      <c r="F33" s="8">
        <f>+INDEX(Utreikningar!G$6:G$35,MATCH($B33,Utreikningar!$C$6:$C$35,0))</f>
        <v>9.5874982401802061E-2</v>
      </c>
      <c r="G33" s="8">
        <f>+INDEX(Utreikningar!H$6:H$35,MATCH($B33,Utreikningar!$C$6:$C$35,0))</f>
        <v>0.21990708151485289</v>
      </c>
      <c r="H33" s="8">
        <f>+INDEX(Utreikningar!I$6:I$35,MATCH($B33,Utreikningar!$C$6:$C$35,0))</f>
        <v>0.32394762776291708</v>
      </c>
    </row>
    <row r="34" spans="2:10">
      <c r="B34" s="1" t="str">
        <v>Kanna ætti möguleika á því að bjóða út rekstur hluta sundlauga Reykjavíkur</v>
      </c>
      <c r="C34" s="9">
        <f>+INDEX(Utreikningar!$P$6:$P$35,MATCH(B34,Utreikningar!$C$6:$C$35,0))</f>
        <v>2.5645616013532564</v>
      </c>
      <c r="D34" s="8">
        <f>+INDEX(Utreikningar!E$6:E$35,MATCH($B34,Utreikningar!$C$6:$C$35,0))</f>
        <v>0.10487736115026783</v>
      </c>
      <c r="E34" s="8">
        <f>+INDEX(Utreikningar!F$6:F$35,MATCH($B34,Utreikningar!$C$6:$C$35,0))</f>
        <v>0.16168593177332957</v>
      </c>
      <c r="F34" s="8">
        <f>+INDEX(Utreikningar!G$6:G$35,MATCH($B34,Utreikningar!$C$6:$C$35,0))</f>
        <v>0.23202706512545812</v>
      </c>
      <c r="G34" s="8">
        <f>+INDEX(Utreikningar!H$6:H$35,MATCH($B34,Utreikningar!$C$6:$C$35,0))</f>
        <v>0.19594023118127996</v>
      </c>
      <c r="H34" s="8">
        <f>+INDEX(Utreikningar!I$6:I$35,MATCH($B34,Utreikningar!$C$6:$C$35,0))</f>
        <v>0.3054694107696645</v>
      </c>
    </row>
    <row r="35" spans="2:10">
      <c r="B35" s="1" t="str">
        <v>Selja ætti hlut í Orkuveitu Reykjavíkur</v>
      </c>
      <c r="C35" s="9">
        <f>+INDEX(Utreikningar!$P$6:$P$35,MATCH(B35,Utreikningar!$C$6:$C$35,0))</f>
        <v>2.2958938902215325</v>
      </c>
      <c r="D35" s="8">
        <f>+INDEX(Utreikningar!E$6:E$35,MATCH($B35,Utreikningar!$C$6:$C$35,0))</f>
        <v>8.452095385917878E-2</v>
      </c>
      <c r="E35" s="8">
        <f>+INDEX(Utreikningar!F$6:F$35,MATCH($B35,Utreikningar!$C$6:$C$35,0))</f>
        <v>9.679695216593763E-2</v>
      </c>
      <c r="F35" s="8">
        <f>+INDEX(Utreikningar!G$6:G$35,MATCH($B35,Utreikningar!$C$6:$C$35,0))</f>
        <v>0.23056300268096513</v>
      </c>
      <c r="G35" s="8">
        <f>+INDEX(Utreikningar!H$6:H$35,MATCH($B35,Utreikningar!$C$6:$C$35,0))</f>
        <v>0.20629321292507408</v>
      </c>
      <c r="H35" s="8">
        <f>+INDEX(Utreikningar!I$6:I$35,MATCH($B35,Utreikningar!$C$6:$C$35,0))</f>
        <v>0.38182587836884435</v>
      </c>
    </row>
    <row r="36" spans="2:10">
      <c r="B36" s="1" t="str">
        <v>Leggja ætti á umferðagjöld á háannatímum til að fjármagna samgönguframkvæmdir</v>
      </c>
      <c r="C36" s="9">
        <f>+INDEX(Utreikningar!$P$6:$P$35,MATCH(B36,Utreikningar!$C$6:$C$35,0))</f>
        <v>2.1334636325561918</v>
      </c>
      <c r="D36" s="8">
        <f>+INDEX(Utreikningar!E$6:E$35,MATCH($B36,Utreikningar!$C$6:$C$35,0))</f>
        <v>4.6488901298338686E-2</v>
      </c>
      <c r="E36" s="8">
        <f>+INDEX(Utreikningar!F$6:F$35,MATCH($B36,Utreikningar!$C$6:$C$35,0))</f>
        <v>0.13053190004188189</v>
      </c>
      <c r="F36" s="8">
        <f>+INDEX(Utreikningar!G$6:G$35,MATCH($B36,Utreikningar!$C$6:$C$35,0))</f>
        <v>0.15175205919307552</v>
      </c>
      <c r="G36" s="8">
        <f>+INDEX(Utreikningar!H$6:H$35,MATCH($B36,Utreikningar!$C$6:$C$35,0))</f>
        <v>0.25240820885104009</v>
      </c>
      <c r="H36" s="8">
        <f>+INDEX(Utreikningar!I$6:I$35,MATCH($B36,Utreikningar!$C$6:$C$35,0))</f>
        <v>0.41881893061566383</v>
      </c>
      <c r="J36" s="8"/>
    </row>
    <row r="38" spans="2:10">
      <c r="E38" s="8"/>
      <c r="G38" s="8"/>
    </row>
    <row r="42" spans="2:10">
      <c r="F42" s="1" t="s">
        <v>51</v>
      </c>
    </row>
  </sheetData>
  <mergeCells count="1">
    <mergeCell ref="D5:H5"/>
  </mergeCells>
  <conditionalFormatting sqref="C7:C36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P35"/>
  <sheetViews>
    <sheetView workbookViewId="0"/>
  </sheetViews>
  <sheetFormatPr defaultColWidth="9.1796875" defaultRowHeight="14.5"/>
  <cols>
    <col min="1" max="1" width="9.1796875" style="1"/>
    <col min="2" max="2" width="13.453125" style="1" bestFit="1" customWidth="1"/>
    <col min="3" max="3" width="95.54296875" style="1" bestFit="1" customWidth="1"/>
    <col min="4" max="16384" width="9.1796875" style="1"/>
  </cols>
  <sheetData>
    <row r="2" spans="2:16">
      <c r="B2" s="2" t="s">
        <v>0</v>
      </c>
    </row>
    <row r="3" spans="2:16">
      <c r="B3" s="1" t="s">
        <v>52</v>
      </c>
    </row>
    <row r="4" spans="2:16">
      <c r="E4" s="2" t="s">
        <v>1</v>
      </c>
      <c r="K4" s="2" t="s">
        <v>2</v>
      </c>
    </row>
    <row r="5" spans="2:16">
      <c r="B5" s="2" t="s">
        <v>3</v>
      </c>
      <c r="C5" s="2" t="s">
        <v>4</v>
      </c>
      <c r="E5" s="1" t="s">
        <v>5</v>
      </c>
      <c r="F5" s="1" t="s">
        <v>6</v>
      </c>
      <c r="G5" s="1" t="s">
        <v>7</v>
      </c>
      <c r="H5" s="1" t="s">
        <v>8</v>
      </c>
      <c r="I5" s="1" t="s">
        <v>9</v>
      </c>
      <c r="K5" s="1">
        <v>5</v>
      </c>
      <c r="L5" s="1">
        <v>4</v>
      </c>
      <c r="M5" s="1">
        <v>3</v>
      </c>
      <c r="N5" s="1">
        <v>2</v>
      </c>
      <c r="O5" s="1">
        <v>1</v>
      </c>
      <c r="P5" s="1" t="s">
        <v>10</v>
      </c>
    </row>
    <row r="6" spans="2:16">
      <c r="B6" s="1" t="s">
        <v>11</v>
      </c>
      <c r="C6" s="1" t="s">
        <v>12</v>
      </c>
      <c r="E6" s="4">
        <v>0.43707412042831317</v>
      </c>
      <c r="F6" s="4">
        <v>0.31914893617021278</v>
      </c>
      <c r="G6" s="4">
        <v>0.15143929912390489</v>
      </c>
      <c r="H6" s="4">
        <v>6.1882909192045615E-2</v>
      </c>
      <c r="I6" s="4">
        <v>3.0454735085523571E-2</v>
      </c>
      <c r="K6" s="5">
        <f>+E6*K$5</f>
        <v>2.1853706021415658</v>
      </c>
      <c r="L6" s="5">
        <f>+F6*L$5</f>
        <v>1.2765957446808511</v>
      </c>
      <c r="M6" s="5">
        <f>+G6*M$5</f>
        <v>0.45431789737171469</v>
      </c>
      <c r="N6" s="5">
        <f>+H6*N$5</f>
        <v>0.12376581838409123</v>
      </c>
      <c r="O6" s="5">
        <f>+I6*O$5</f>
        <v>3.0454735085523571E-2</v>
      </c>
      <c r="P6" s="5">
        <f>+SUM(K6:O6)</f>
        <v>4.0705047976637463</v>
      </c>
    </row>
    <row r="7" spans="2:16">
      <c r="B7" s="1" t="s">
        <v>11</v>
      </c>
      <c r="C7" s="3" t="s">
        <v>13</v>
      </c>
      <c r="E7" s="4">
        <v>0.29257030922065203</v>
      </c>
      <c r="F7" s="4">
        <v>0.26094864978312576</v>
      </c>
      <c r="G7" s="4">
        <v>0.15293129984608927</v>
      </c>
      <c r="H7" s="4">
        <v>0.16090667412900517</v>
      </c>
      <c r="I7" s="4">
        <v>0.13264306702112774</v>
      </c>
      <c r="K7" s="5">
        <f t="shared" ref="K7:K35" si="0">+E7*K$5</f>
        <v>1.4628515461032601</v>
      </c>
      <c r="L7" s="5">
        <f t="shared" ref="L7:L35" si="1">+F7*L$5</f>
        <v>1.0437945991325031</v>
      </c>
      <c r="M7" s="5">
        <f t="shared" ref="M7:M35" si="2">+G7*M$5</f>
        <v>0.45879389953826782</v>
      </c>
      <c r="N7" s="5">
        <f t="shared" ref="N7:N35" si="3">+H7*N$5</f>
        <v>0.32181334825801033</v>
      </c>
      <c r="O7" s="5">
        <f t="shared" ref="O7:O35" si="4">+I7*O$5</f>
        <v>0.13264306702112774</v>
      </c>
      <c r="P7" s="5">
        <f t="shared" ref="P7:P35" si="5">+SUM(K7:O7)</f>
        <v>3.4198964600531689</v>
      </c>
    </row>
    <row r="8" spans="2:16">
      <c r="B8" s="1" t="s">
        <v>11</v>
      </c>
      <c r="C8" s="3" t="s">
        <v>14</v>
      </c>
      <c r="E8" s="4">
        <v>0.32816212438853948</v>
      </c>
      <c r="F8" s="4">
        <v>0.26974143955276031</v>
      </c>
      <c r="G8" s="4">
        <v>0.13025856044723969</v>
      </c>
      <c r="H8" s="4">
        <v>0.13878406708595387</v>
      </c>
      <c r="I8" s="4">
        <v>0.13305380852550663</v>
      </c>
      <c r="K8" s="5">
        <f t="shared" si="0"/>
        <v>1.6408106219426974</v>
      </c>
      <c r="L8" s="5">
        <f t="shared" si="1"/>
        <v>1.0789657582110412</v>
      </c>
      <c r="M8" s="5">
        <f t="shared" si="2"/>
        <v>0.39077568134171903</v>
      </c>
      <c r="N8" s="5">
        <f t="shared" si="3"/>
        <v>0.27756813417190773</v>
      </c>
      <c r="O8" s="5">
        <f t="shared" si="4"/>
        <v>0.13305380852550663</v>
      </c>
      <c r="P8" s="5">
        <f t="shared" si="5"/>
        <v>3.5211740041928721</v>
      </c>
    </row>
    <row r="9" spans="2:16">
      <c r="B9" s="1" t="s">
        <v>11</v>
      </c>
      <c r="C9" s="3" t="s">
        <v>15</v>
      </c>
      <c r="E9" s="4">
        <v>0.57717558318200868</v>
      </c>
      <c r="F9" s="4">
        <v>0.18941192904036877</v>
      </c>
      <c r="G9" s="4">
        <v>0.1817292918005308</v>
      </c>
      <c r="H9" s="4">
        <v>2.7657494063416679E-2</v>
      </c>
      <c r="I9" s="4">
        <v>2.4025701913675094E-2</v>
      </c>
      <c r="K9" s="5">
        <f t="shared" si="0"/>
        <v>2.8858779159100436</v>
      </c>
      <c r="L9" s="5">
        <f t="shared" si="1"/>
        <v>0.75764771616147508</v>
      </c>
      <c r="M9" s="5">
        <f t="shared" si="2"/>
        <v>0.54518787540159241</v>
      </c>
      <c r="N9" s="5">
        <f t="shared" si="3"/>
        <v>5.5314988126833359E-2</v>
      </c>
      <c r="O9" s="5">
        <f t="shared" si="4"/>
        <v>2.4025701913675094E-2</v>
      </c>
      <c r="P9" s="5">
        <f t="shared" si="5"/>
        <v>4.268054197513619</v>
      </c>
    </row>
    <row r="10" spans="2:16">
      <c r="B10" s="1" t="s">
        <v>11</v>
      </c>
      <c r="C10" s="3" t="s">
        <v>16</v>
      </c>
      <c r="E10" s="4">
        <v>0.51680495007734495</v>
      </c>
      <c r="F10" s="4">
        <v>0.29855153986781041</v>
      </c>
      <c r="G10" s="4">
        <v>0.13767402615665869</v>
      </c>
      <c r="H10" s="4">
        <v>3.6984952889888907E-2</v>
      </c>
      <c r="I10" s="4">
        <v>9.9845310082970051E-3</v>
      </c>
      <c r="K10" s="5">
        <f t="shared" si="0"/>
        <v>2.5840247503867246</v>
      </c>
      <c r="L10" s="5">
        <f t="shared" si="1"/>
        <v>1.1942061594712416</v>
      </c>
      <c r="M10" s="5">
        <f t="shared" si="2"/>
        <v>0.41302207846997607</v>
      </c>
      <c r="N10" s="5">
        <f t="shared" si="3"/>
        <v>7.3969905779777814E-2</v>
      </c>
      <c r="O10" s="5">
        <f t="shared" si="4"/>
        <v>9.9845310082970051E-3</v>
      </c>
      <c r="P10" s="5">
        <f t="shared" si="5"/>
        <v>4.2752074251160179</v>
      </c>
    </row>
    <row r="11" spans="2:16">
      <c r="B11" s="1" t="s">
        <v>17</v>
      </c>
      <c r="C11" s="3" t="s">
        <v>18</v>
      </c>
      <c r="E11" s="4">
        <v>0.27313516545148625</v>
      </c>
      <c r="F11" s="4">
        <v>0.24032529444756029</v>
      </c>
      <c r="G11" s="4">
        <v>0.29430734716769491</v>
      </c>
      <c r="H11" s="4">
        <v>0.12885586090858103</v>
      </c>
      <c r="I11" s="4">
        <v>6.3376332024677504E-2</v>
      </c>
      <c r="K11" s="5">
        <f t="shared" si="0"/>
        <v>1.3656758272574312</v>
      </c>
      <c r="L11" s="5">
        <f t="shared" si="1"/>
        <v>0.96130117779024116</v>
      </c>
      <c r="M11" s="5">
        <f t="shared" si="2"/>
        <v>0.88292204150308473</v>
      </c>
      <c r="N11" s="5">
        <f t="shared" si="3"/>
        <v>0.25771172181716206</v>
      </c>
      <c r="O11" s="5">
        <f t="shared" si="4"/>
        <v>6.3376332024677504E-2</v>
      </c>
      <c r="P11" s="5">
        <f t="shared" si="5"/>
        <v>3.5309871003925966</v>
      </c>
    </row>
    <row r="12" spans="2:16">
      <c r="B12" s="1" t="s">
        <v>17</v>
      </c>
      <c r="C12" s="10" t="s">
        <v>19</v>
      </c>
      <c r="E12" s="4">
        <v>0.55818207401153797</v>
      </c>
      <c r="F12" s="4">
        <v>0.30688054031236811</v>
      </c>
      <c r="G12" s="4">
        <v>0.10538905304629238</v>
      </c>
      <c r="H12" s="4">
        <v>2.0121007457436332E-2</v>
      </c>
      <c r="I12" s="4">
        <v>9.4273251723652734E-3</v>
      </c>
      <c r="K12" s="5">
        <f t="shared" si="0"/>
        <v>2.7909103700576896</v>
      </c>
      <c r="L12" s="5">
        <f t="shared" si="1"/>
        <v>1.2275221612494724</v>
      </c>
      <c r="M12" s="5">
        <f t="shared" si="2"/>
        <v>0.31616715913887716</v>
      </c>
      <c r="N12" s="5">
        <f t="shared" si="3"/>
        <v>4.0242014914872663E-2</v>
      </c>
      <c r="O12" s="5">
        <f t="shared" si="4"/>
        <v>9.4273251723652734E-3</v>
      </c>
      <c r="P12" s="5">
        <f t="shared" si="5"/>
        <v>4.3842690305332779</v>
      </c>
    </row>
    <row r="13" spans="2:16">
      <c r="B13" s="1" t="s">
        <v>17</v>
      </c>
      <c r="C13" s="10" t="s">
        <v>20</v>
      </c>
      <c r="E13" s="4">
        <v>0.16143937272472697</v>
      </c>
      <c r="F13" s="4">
        <v>0.22290674880985717</v>
      </c>
      <c r="G13" s="4">
        <v>0.36278353402408287</v>
      </c>
      <c r="H13" s="4">
        <v>0.18818258190982917</v>
      </c>
      <c r="I13" s="4">
        <v>6.4687762531503781E-2</v>
      </c>
      <c r="K13" s="5">
        <f t="shared" si="0"/>
        <v>0.80719686362363485</v>
      </c>
      <c r="L13" s="5">
        <f t="shared" si="1"/>
        <v>0.89162699523942868</v>
      </c>
      <c r="M13" s="5">
        <f t="shared" si="2"/>
        <v>1.0883506020722487</v>
      </c>
      <c r="N13" s="5">
        <f t="shared" si="3"/>
        <v>0.37636516381965834</v>
      </c>
      <c r="O13" s="5">
        <f t="shared" si="4"/>
        <v>6.4687762531503781E-2</v>
      </c>
      <c r="P13" s="5">
        <f t="shared" si="5"/>
        <v>3.2282273872864744</v>
      </c>
    </row>
    <row r="14" spans="2:16">
      <c r="B14" s="1" t="s">
        <v>17</v>
      </c>
      <c r="C14" s="10" t="s">
        <v>21</v>
      </c>
      <c r="E14" s="4">
        <v>0.55423705151472846</v>
      </c>
      <c r="F14" s="4">
        <v>0.33240262459863185</v>
      </c>
      <c r="G14" s="4">
        <v>9.5211503559960914E-2</v>
      </c>
      <c r="H14" s="4">
        <v>1.2145748987854251E-2</v>
      </c>
      <c r="I14" s="4">
        <v>6.0030713388245149E-3</v>
      </c>
      <c r="K14" s="5">
        <f t="shared" si="0"/>
        <v>2.7711852575736424</v>
      </c>
      <c r="L14" s="5">
        <f t="shared" si="1"/>
        <v>1.3296104983945274</v>
      </c>
      <c r="M14" s="5">
        <f t="shared" si="2"/>
        <v>0.28563451067988277</v>
      </c>
      <c r="N14" s="5">
        <f t="shared" si="3"/>
        <v>2.4291497975708502E-2</v>
      </c>
      <c r="O14" s="5">
        <f t="shared" si="4"/>
        <v>6.0030713388245149E-3</v>
      </c>
      <c r="P14" s="5">
        <f t="shared" si="5"/>
        <v>4.4167248359625848</v>
      </c>
    </row>
    <row r="15" spans="2:16">
      <c r="B15" s="1" t="s">
        <v>17</v>
      </c>
      <c r="C15" s="10" t="s">
        <v>22</v>
      </c>
      <c r="E15" s="4">
        <v>0.15877712031558186</v>
      </c>
      <c r="F15" s="4">
        <v>0.2042828965905889</v>
      </c>
      <c r="G15" s="4">
        <v>0.50450831220061987</v>
      </c>
      <c r="H15" s="4">
        <v>8.2840236686390539E-2</v>
      </c>
      <c r="I15" s="4">
        <v>4.9591434206818823E-2</v>
      </c>
      <c r="K15" s="5">
        <f t="shared" si="0"/>
        <v>0.79388560157790933</v>
      </c>
      <c r="L15" s="5">
        <f t="shared" si="1"/>
        <v>0.81713158636235561</v>
      </c>
      <c r="M15" s="5">
        <f t="shared" si="2"/>
        <v>1.5135249366018595</v>
      </c>
      <c r="N15" s="5">
        <f t="shared" si="3"/>
        <v>0.16568047337278108</v>
      </c>
      <c r="O15" s="5">
        <f t="shared" si="4"/>
        <v>4.9591434206818823E-2</v>
      </c>
      <c r="P15" s="5">
        <f t="shared" si="5"/>
        <v>3.3398140321217245</v>
      </c>
    </row>
    <row r="16" spans="2:16">
      <c r="B16" s="1" t="s">
        <v>23</v>
      </c>
      <c r="C16" s="10" t="s">
        <v>24</v>
      </c>
      <c r="E16" s="4">
        <v>0.25103527059831499</v>
      </c>
      <c r="F16" s="4">
        <v>0.30072825931743541</v>
      </c>
      <c r="G16" s="4">
        <v>0.25631872054833643</v>
      </c>
      <c r="H16" s="4">
        <v>0.12808796230187064</v>
      </c>
      <c r="I16" s="4">
        <v>6.3829787234042548E-2</v>
      </c>
      <c r="K16" s="5">
        <f t="shared" si="0"/>
        <v>1.2551763529915749</v>
      </c>
      <c r="L16" s="5">
        <f t="shared" si="1"/>
        <v>1.2029130372697416</v>
      </c>
      <c r="M16" s="5">
        <f t="shared" si="2"/>
        <v>0.76895616164500935</v>
      </c>
      <c r="N16" s="5">
        <f t="shared" si="3"/>
        <v>0.25617592460374128</v>
      </c>
      <c r="O16" s="5">
        <f t="shared" si="4"/>
        <v>6.3829787234042548E-2</v>
      </c>
      <c r="P16" s="5">
        <f t="shared" si="5"/>
        <v>3.5470512637441103</v>
      </c>
    </row>
    <row r="17" spans="2:16">
      <c r="B17" s="1" t="s">
        <v>23</v>
      </c>
      <c r="C17" s="10" t="s">
        <v>25</v>
      </c>
      <c r="E17" s="4">
        <v>0.28157820039738857</v>
      </c>
      <c r="F17" s="4">
        <v>0.26880499574226513</v>
      </c>
      <c r="G17" s="4">
        <v>0.20266818052795912</v>
      </c>
      <c r="H17" s="4">
        <v>0.13383479988646041</v>
      </c>
      <c r="I17" s="4">
        <v>0.11311382344592677</v>
      </c>
      <c r="K17" s="5">
        <f t="shared" si="0"/>
        <v>1.4078910019869428</v>
      </c>
      <c r="L17" s="5">
        <f t="shared" si="1"/>
        <v>1.0752199829690605</v>
      </c>
      <c r="M17" s="5">
        <f t="shared" si="2"/>
        <v>0.6080045415838774</v>
      </c>
      <c r="N17" s="5">
        <f t="shared" si="3"/>
        <v>0.26766959977292082</v>
      </c>
      <c r="O17" s="5">
        <f t="shared" si="4"/>
        <v>0.11311382344592677</v>
      </c>
      <c r="P17" s="5">
        <f t="shared" si="5"/>
        <v>3.4718989497587285</v>
      </c>
    </row>
    <row r="18" spans="2:16">
      <c r="B18" s="1" t="s">
        <v>23</v>
      </c>
      <c r="C18" s="10" t="s">
        <v>26</v>
      </c>
      <c r="E18" s="4">
        <v>0.10895815782083684</v>
      </c>
      <c r="F18" s="4">
        <v>0.2372928952541421</v>
      </c>
      <c r="G18" s="4">
        <v>0.32561078348778433</v>
      </c>
      <c r="H18" s="4">
        <v>0.21215950575680989</v>
      </c>
      <c r="I18" s="4">
        <v>0.11597865768042685</v>
      </c>
      <c r="K18" s="5">
        <f t="shared" si="0"/>
        <v>0.54479078910418421</v>
      </c>
      <c r="L18" s="5">
        <f t="shared" si="1"/>
        <v>0.9491715810165684</v>
      </c>
      <c r="M18" s="5">
        <f t="shared" si="2"/>
        <v>0.97683235046335293</v>
      </c>
      <c r="N18" s="5">
        <f t="shared" si="3"/>
        <v>0.42431901151361978</v>
      </c>
      <c r="O18" s="5">
        <f t="shared" si="4"/>
        <v>0.11597865768042685</v>
      </c>
      <c r="P18" s="5">
        <f t="shared" si="5"/>
        <v>3.0110923897781521</v>
      </c>
    </row>
    <row r="19" spans="2:16">
      <c r="B19" s="1" t="s">
        <v>23</v>
      </c>
      <c r="C19" s="10" t="s">
        <v>27</v>
      </c>
      <c r="E19" s="4">
        <v>0.28715789473684211</v>
      </c>
      <c r="F19" s="4">
        <v>0.28014035087719297</v>
      </c>
      <c r="G19" s="4">
        <v>0.19550877192982455</v>
      </c>
      <c r="H19" s="4">
        <v>0.16715789473684212</v>
      </c>
      <c r="I19" s="4">
        <v>7.0035087719298242E-2</v>
      </c>
      <c r="K19" s="5">
        <f t="shared" si="0"/>
        <v>1.4357894736842105</v>
      </c>
      <c r="L19" s="5">
        <f t="shared" si="1"/>
        <v>1.1205614035087719</v>
      </c>
      <c r="M19" s="5">
        <f t="shared" si="2"/>
        <v>0.58652631578947367</v>
      </c>
      <c r="N19" s="5">
        <f t="shared" si="3"/>
        <v>0.33431578947368423</v>
      </c>
      <c r="O19" s="5">
        <f t="shared" si="4"/>
        <v>7.0035087719298242E-2</v>
      </c>
      <c r="P19" s="5">
        <f t="shared" si="5"/>
        <v>3.5472280701754388</v>
      </c>
    </row>
    <row r="20" spans="2:16">
      <c r="B20" s="1" t="s">
        <v>23</v>
      </c>
      <c r="C20" s="10" t="s">
        <v>28</v>
      </c>
      <c r="E20" s="4">
        <v>0.31800391389432486</v>
      </c>
      <c r="F20" s="4">
        <v>0.25733855185909982</v>
      </c>
      <c r="G20" s="4">
        <v>0.12147050601062342</v>
      </c>
      <c r="H20" s="4">
        <v>0.18702823595191501</v>
      </c>
      <c r="I20" s="4">
        <v>0.1161587922840369</v>
      </c>
      <c r="K20" s="5">
        <f t="shared" si="0"/>
        <v>1.5900195694716244</v>
      </c>
      <c r="L20" s="5">
        <f t="shared" si="1"/>
        <v>1.0293542074363993</v>
      </c>
      <c r="M20" s="5">
        <f t="shared" si="2"/>
        <v>0.36441151803187027</v>
      </c>
      <c r="N20" s="5">
        <f t="shared" si="3"/>
        <v>0.37405647190383001</v>
      </c>
      <c r="O20" s="5">
        <f t="shared" si="4"/>
        <v>0.1161587922840369</v>
      </c>
      <c r="P20" s="5">
        <f t="shared" si="5"/>
        <v>3.4740005591277612</v>
      </c>
    </row>
    <row r="21" spans="2:16">
      <c r="B21" s="1" t="s">
        <v>23</v>
      </c>
      <c r="C21" s="10" t="s">
        <v>29</v>
      </c>
      <c r="E21" s="4">
        <v>0.28289005831318448</v>
      </c>
      <c r="F21" s="4">
        <v>0.21319869150903142</v>
      </c>
      <c r="G21" s="4">
        <v>0.18859337220878963</v>
      </c>
      <c r="H21" s="4">
        <v>0.16996159863461813</v>
      </c>
      <c r="I21" s="4">
        <v>0.14535627933437634</v>
      </c>
      <c r="K21" s="5">
        <f t="shared" si="0"/>
        <v>1.4144502915659225</v>
      </c>
      <c r="L21" s="5">
        <f t="shared" si="1"/>
        <v>0.8527947660361257</v>
      </c>
      <c r="M21" s="5">
        <f t="shared" si="2"/>
        <v>0.56578011662636896</v>
      </c>
      <c r="N21" s="5">
        <f t="shared" si="3"/>
        <v>0.33992319726923625</v>
      </c>
      <c r="O21" s="5">
        <f t="shared" si="4"/>
        <v>0.14535627933437634</v>
      </c>
      <c r="P21" s="5">
        <f t="shared" si="5"/>
        <v>3.3183046508320304</v>
      </c>
    </row>
    <row r="22" spans="2:16">
      <c r="B22" s="1" t="s">
        <v>30</v>
      </c>
      <c r="C22" s="10" t="s">
        <v>31</v>
      </c>
      <c r="E22" s="4">
        <v>0.17175841193861749</v>
      </c>
      <c r="F22" s="4">
        <v>0.18851189638181051</v>
      </c>
      <c r="G22" s="4">
        <v>9.5874982401802061E-2</v>
      </c>
      <c r="H22" s="4">
        <v>0.21990708151485289</v>
      </c>
      <c r="I22" s="4">
        <v>0.32394762776291708</v>
      </c>
      <c r="K22" s="5">
        <f t="shared" si="0"/>
        <v>0.85879205969308747</v>
      </c>
      <c r="L22" s="5">
        <f t="shared" si="1"/>
        <v>0.75404758552724205</v>
      </c>
      <c r="M22" s="5">
        <f t="shared" si="2"/>
        <v>0.28762494720540621</v>
      </c>
      <c r="N22" s="5">
        <f t="shared" si="3"/>
        <v>0.43981416302970577</v>
      </c>
      <c r="O22" s="5">
        <f t="shared" si="4"/>
        <v>0.32394762776291708</v>
      </c>
      <c r="P22" s="5">
        <f t="shared" si="5"/>
        <v>2.6642263832183586</v>
      </c>
    </row>
    <row r="23" spans="2:16">
      <c r="B23" s="1" t="s">
        <v>30</v>
      </c>
      <c r="C23" s="10" t="s">
        <v>32</v>
      </c>
      <c r="E23" s="4">
        <v>0.44099986035469907</v>
      </c>
      <c r="F23" s="4">
        <v>0.33221617092584832</v>
      </c>
      <c r="G23" s="4">
        <v>0.15165479681608715</v>
      </c>
      <c r="H23" s="4">
        <v>5.6137410976120655E-2</v>
      </c>
      <c r="I23" s="4">
        <v>1.8991760927244798E-2</v>
      </c>
      <c r="K23" s="5">
        <f t="shared" si="0"/>
        <v>2.2049993017734955</v>
      </c>
      <c r="L23" s="5">
        <f t="shared" si="1"/>
        <v>1.3288646837033933</v>
      </c>
      <c r="M23" s="5">
        <f t="shared" si="2"/>
        <v>0.45496439044826142</v>
      </c>
      <c r="N23" s="5">
        <f t="shared" si="3"/>
        <v>0.11227482195224131</v>
      </c>
      <c r="O23" s="5">
        <f t="shared" si="4"/>
        <v>1.8991760927244798E-2</v>
      </c>
      <c r="P23" s="5">
        <f t="shared" si="5"/>
        <v>4.1200949588046365</v>
      </c>
    </row>
    <row r="24" spans="2:16">
      <c r="B24" s="1" t="s">
        <v>30</v>
      </c>
      <c r="C24" s="10" t="s">
        <v>33</v>
      </c>
      <c r="E24" s="4">
        <v>0.25671140939597314</v>
      </c>
      <c r="F24" s="4">
        <v>0.20385906040268456</v>
      </c>
      <c r="G24" s="4">
        <v>0.32298657718120805</v>
      </c>
      <c r="H24" s="4">
        <v>0.10458612975391499</v>
      </c>
      <c r="I24" s="4">
        <v>0.11185682326621924</v>
      </c>
      <c r="K24" s="5">
        <f t="shared" si="0"/>
        <v>1.2835570469798658</v>
      </c>
      <c r="L24" s="5">
        <f t="shared" si="1"/>
        <v>0.81543624161073824</v>
      </c>
      <c r="M24" s="5">
        <f t="shared" si="2"/>
        <v>0.96895973154362414</v>
      </c>
      <c r="N24" s="5">
        <f t="shared" si="3"/>
        <v>0.20917225950782997</v>
      </c>
      <c r="O24" s="5">
        <f t="shared" si="4"/>
        <v>0.11185682326621924</v>
      </c>
      <c r="P24" s="5">
        <f t="shared" si="5"/>
        <v>3.3889821029082774</v>
      </c>
    </row>
    <row r="25" spans="2:16">
      <c r="B25" s="1" t="s">
        <v>30</v>
      </c>
      <c r="C25" s="10" t="s">
        <v>34</v>
      </c>
      <c r="E25" s="4">
        <v>4.6488901298338686E-2</v>
      </c>
      <c r="F25" s="4">
        <v>0.13053190004188189</v>
      </c>
      <c r="G25" s="4">
        <v>0.15175205919307552</v>
      </c>
      <c r="H25" s="4">
        <v>0.25240820885104009</v>
      </c>
      <c r="I25" s="4">
        <v>0.41881893061566383</v>
      </c>
      <c r="K25" s="5">
        <f t="shared" si="0"/>
        <v>0.23244450649169343</v>
      </c>
      <c r="L25" s="5">
        <f t="shared" si="1"/>
        <v>0.52212760016752757</v>
      </c>
      <c r="M25" s="5">
        <f t="shared" si="2"/>
        <v>0.45525617757922654</v>
      </c>
      <c r="N25" s="5">
        <f t="shared" si="3"/>
        <v>0.50481641770208019</v>
      </c>
      <c r="O25" s="5">
        <f t="shared" si="4"/>
        <v>0.41881893061566383</v>
      </c>
      <c r="P25" s="5">
        <f t="shared" si="5"/>
        <v>2.1334636325561918</v>
      </c>
    </row>
    <row r="26" spans="2:16">
      <c r="B26" s="1" t="s">
        <v>30</v>
      </c>
      <c r="C26" s="10" t="s">
        <v>35</v>
      </c>
      <c r="E26" s="4">
        <v>0.35697333519475083</v>
      </c>
      <c r="F26" s="4">
        <v>0.21345804830378334</v>
      </c>
      <c r="G26" s="4">
        <v>0.16515426497277677</v>
      </c>
      <c r="H26" s="4">
        <v>0.17506631299734748</v>
      </c>
      <c r="I26" s="4">
        <v>8.9348038531341614E-2</v>
      </c>
      <c r="K26" s="5">
        <f t="shared" si="0"/>
        <v>1.7848666759737541</v>
      </c>
      <c r="L26" s="5">
        <f t="shared" si="1"/>
        <v>0.85383219321513337</v>
      </c>
      <c r="M26" s="5">
        <f t="shared" si="2"/>
        <v>0.49546279491833034</v>
      </c>
      <c r="N26" s="5">
        <f t="shared" si="3"/>
        <v>0.35013262599469497</v>
      </c>
      <c r="O26" s="5">
        <f t="shared" si="4"/>
        <v>8.9348038531341614E-2</v>
      </c>
      <c r="P26" s="5">
        <f t="shared" si="5"/>
        <v>3.5736423286332544</v>
      </c>
    </row>
    <row r="27" spans="2:16">
      <c r="B27" s="1" t="s">
        <v>36</v>
      </c>
      <c r="C27" s="3" t="s">
        <v>37</v>
      </c>
      <c r="E27" s="4">
        <v>0.49059538961957289</v>
      </c>
      <c r="F27" s="4">
        <v>0.21043699618158676</v>
      </c>
      <c r="G27" s="4">
        <v>0.22160939046810918</v>
      </c>
      <c r="H27" s="4">
        <v>4.9215103945693679E-2</v>
      </c>
      <c r="I27" s="4">
        <v>2.8143119785037477E-2</v>
      </c>
      <c r="K27" s="5">
        <f t="shared" si="0"/>
        <v>2.4529769480978643</v>
      </c>
      <c r="L27" s="5">
        <f t="shared" si="1"/>
        <v>0.84174798472634704</v>
      </c>
      <c r="M27" s="5">
        <f t="shared" si="2"/>
        <v>0.66482817140432759</v>
      </c>
      <c r="N27" s="5">
        <f t="shared" si="3"/>
        <v>9.8430207891387358E-2</v>
      </c>
      <c r="O27" s="5">
        <f t="shared" si="4"/>
        <v>2.8143119785037477E-2</v>
      </c>
      <c r="P27" s="5">
        <f t="shared" si="5"/>
        <v>4.0861264319049644</v>
      </c>
    </row>
    <row r="28" spans="2:16">
      <c r="B28" s="1" t="s">
        <v>36</v>
      </c>
      <c r="C28" s="10" t="s">
        <v>38</v>
      </c>
      <c r="E28" s="4">
        <v>0.42461103253182458</v>
      </c>
      <c r="F28" s="4">
        <v>0.26166902404526166</v>
      </c>
      <c r="G28" s="4">
        <v>0.25997171145685999</v>
      </c>
      <c r="H28" s="4">
        <v>4.0876944837340876E-2</v>
      </c>
      <c r="I28" s="4">
        <v>1.2871287128712871E-2</v>
      </c>
      <c r="K28" s="5">
        <f t="shared" si="0"/>
        <v>2.123055162659123</v>
      </c>
      <c r="L28" s="5">
        <f t="shared" si="1"/>
        <v>1.0466760961810466</v>
      </c>
      <c r="M28" s="5">
        <f t="shared" si="2"/>
        <v>0.77991513437057991</v>
      </c>
      <c r="N28" s="5">
        <f t="shared" si="3"/>
        <v>8.1753889674681751E-2</v>
      </c>
      <c r="O28" s="5">
        <f t="shared" si="4"/>
        <v>1.2871287128712871E-2</v>
      </c>
      <c r="P28" s="5">
        <f t="shared" si="5"/>
        <v>4.0442715700141436</v>
      </c>
    </row>
    <row r="29" spans="2:16">
      <c r="B29" s="1" t="s">
        <v>36</v>
      </c>
      <c r="C29" s="10" t="s">
        <v>39</v>
      </c>
      <c r="E29" s="4">
        <v>0.35929577464788731</v>
      </c>
      <c r="F29" s="4">
        <v>0.26929577464788734</v>
      </c>
      <c r="G29" s="4">
        <v>0.31211267605633802</v>
      </c>
      <c r="H29" s="4">
        <v>4.788732394366197E-2</v>
      </c>
      <c r="I29" s="4">
        <v>1.1408450704225352E-2</v>
      </c>
      <c r="K29" s="5">
        <f t="shared" si="0"/>
        <v>1.7964788732394366</v>
      </c>
      <c r="L29" s="5">
        <f t="shared" si="1"/>
        <v>1.0771830985915494</v>
      </c>
      <c r="M29" s="5">
        <f t="shared" si="2"/>
        <v>0.93633802816901412</v>
      </c>
      <c r="N29" s="5">
        <f t="shared" si="3"/>
        <v>9.5774647887323941E-2</v>
      </c>
      <c r="O29" s="5">
        <f t="shared" si="4"/>
        <v>1.1408450704225352E-2</v>
      </c>
      <c r="P29" s="5">
        <f t="shared" si="5"/>
        <v>3.9171830985915488</v>
      </c>
    </row>
    <row r="30" spans="2:16">
      <c r="B30" s="1" t="s">
        <v>36</v>
      </c>
      <c r="C30" s="10" t="s">
        <v>40</v>
      </c>
      <c r="E30" s="4">
        <v>0.28280129377021518</v>
      </c>
      <c r="F30" s="4">
        <v>0.10786106032906764</v>
      </c>
      <c r="G30" s="4">
        <v>0.20770637041203768</v>
      </c>
      <c r="H30" s="4">
        <v>0.18436225566024469</v>
      </c>
      <c r="I30" s="4">
        <v>0.21726901982843483</v>
      </c>
      <c r="K30" s="5">
        <f t="shared" si="0"/>
        <v>1.4140064688510758</v>
      </c>
      <c r="L30" s="5">
        <f t="shared" si="1"/>
        <v>0.43144424131627057</v>
      </c>
      <c r="M30" s="5">
        <f t="shared" si="2"/>
        <v>0.62311911123611308</v>
      </c>
      <c r="N30" s="5">
        <f t="shared" si="3"/>
        <v>0.36872451132048939</v>
      </c>
      <c r="O30" s="5">
        <f t="shared" si="4"/>
        <v>0.21726901982843483</v>
      </c>
      <c r="P30" s="5">
        <f t="shared" si="5"/>
        <v>3.0545633525523836</v>
      </c>
    </row>
    <row r="31" spans="2:16">
      <c r="B31" s="1" t="s">
        <v>36</v>
      </c>
      <c r="C31" s="10" t="s">
        <v>41</v>
      </c>
      <c r="E31" s="4">
        <v>0.44349170649423669</v>
      </c>
      <c r="F31" s="4">
        <v>0.25906662918189488</v>
      </c>
      <c r="G31" s="4">
        <v>0.20804048355355637</v>
      </c>
      <c r="H31" s="4">
        <v>6.536407084621873E-2</v>
      </c>
      <c r="I31" s="4">
        <v>2.4037109924093338E-2</v>
      </c>
      <c r="K31" s="5">
        <f t="shared" si="0"/>
        <v>2.2174585324711833</v>
      </c>
      <c r="L31" s="5">
        <f t="shared" si="1"/>
        <v>1.0362665167275795</v>
      </c>
      <c r="M31" s="5">
        <f t="shared" si="2"/>
        <v>0.62412145066066915</v>
      </c>
      <c r="N31" s="5">
        <f t="shared" si="3"/>
        <v>0.13072814169243746</v>
      </c>
      <c r="O31" s="5">
        <f t="shared" si="4"/>
        <v>2.4037109924093338E-2</v>
      </c>
      <c r="P31" s="5">
        <f t="shared" si="5"/>
        <v>4.0326117514759634</v>
      </c>
    </row>
    <row r="32" spans="2:16">
      <c r="B32" s="1" t="s">
        <v>42</v>
      </c>
      <c r="C32" s="10" t="s">
        <v>43</v>
      </c>
      <c r="E32" s="4">
        <v>0.23831644144144143</v>
      </c>
      <c r="F32" s="4">
        <v>0.13274211711711711</v>
      </c>
      <c r="G32" s="4">
        <v>0.39386261261261263</v>
      </c>
      <c r="H32" s="4">
        <v>0.12077702702702703</v>
      </c>
      <c r="I32" s="4">
        <v>0.1143018018018018</v>
      </c>
      <c r="K32" s="5">
        <f t="shared" si="0"/>
        <v>1.1915822072072071</v>
      </c>
      <c r="L32" s="5">
        <f t="shared" si="1"/>
        <v>0.53096846846846846</v>
      </c>
      <c r="M32" s="5">
        <f t="shared" si="2"/>
        <v>1.1815878378378379</v>
      </c>
      <c r="N32" s="5">
        <f t="shared" si="3"/>
        <v>0.24155405405405406</v>
      </c>
      <c r="O32" s="5">
        <f t="shared" si="4"/>
        <v>0.1143018018018018</v>
      </c>
      <c r="P32" s="5">
        <f t="shared" si="5"/>
        <v>3.2599943693693687</v>
      </c>
    </row>
    <row r="33" spans="2:16">
      <c r="B33" s="1" t="s">
        <v>42</v>
      </c>
      <c r="C33" s="10" t="s">
        <v>44</v>
      </c>
      <c r="E33" s="4">
        <v>8.452095385917878E-2</v>
      </c>
      <c r="F33" s="4">
        <v>9.679695216593763E-2</v>
      </c>
      <c r="G33" s="4">
        <v>0.23056300268096513</v>
      </c>
      <c r="H33" s="4">
        <v>0.20629321292507408</v>
      </c>
      <c r="I33" s="4">
        <v>0.38182587836884435</v>
      </c>
      <c r="K33" s="5">
        <f t="shared" si="0"/>
        <v>0.42260476929589391</v>
      </c>
      <c r="L33" s="5">
        <f t="shared" si="1"/>
        <v>0.38718780866375052</v>
      </c>
      <c r="M33" s="5">
        <f t="shared" si="2"/>
        <v>0.69168900804289546</v>
      </c>
      <c r="N33" s="5">
        <f t="shared" si="3"/>
        <v>0.41258642585014815</v>
      </c>
      <c r="O33" s="5">
        <f t="shared" si="4"/>
        <v>0.38182587836884435</v>
      </c>
      <c r="P33" s="5">
        <f t="shared" si="5"/>
        <v>2.2958938902215325</v>
      </c>
    </row>
    <row r="34" spans="2:16">
      <c r="B34" s="1" t="s">
        <v>42</v>
      </c>
      <c r="C34" s="10" t="s">
        <v>45</v>
      </c>
      <c r="E34" s="4">
        <v>0.23357253412128887</v>
      </c>
      <c r="F34" s="4">
        <v>0.2467989306317715</v>
      </c>
      <c r="G34" s="4">
        <v>0.23075840720416491</v>
      </c>
      <c r="H34" s="4">
        <v>0.1414098775854791</v>
      </c>
      <c r="I34" s="4">
        <v>0.14746025045729563</v>
      </c>
      <c r="K34" s="5">
        <f t="shared" si="0"/>
        <v>1.1678626706064443</v>
      </c>
      <c r="L34" s="5">
        <f t="shared" si="1"/>
        <v>0.98719572252708598</v>
      </c>
      <c r="M34" s="5">
        <f t="shared" si="2"/>
        <v>0.69227522161249477</v>
      </c>
      <c r="N34" s="5">
        <f t="shared" si="3"/>
        <v>0.2828197551709582</v>
      </c>
      <c r="O34" s="5">
        <f t="shared" si="4"/>
        <v>0.14746025045729563</v>
      </c>
      <c r="P34" s="5">
        <f t="shared" si="5"/>
        <v>3.2776136203742792</v>
      </c>
    </row>
    <row r="35" spans="2:16">
      <c r="B35" s="1" t="s">
        <v>42</v>
      </c>
      <c r="C35" s="10" t="s">
        <v>46</v>
      </c>
      <c r="E35" s="4">
        <v>0.10487736115026783</v>
      </c>
      <c r="F35" s="4">
        <v>0.16168593177332957</v>
      </c>
      <c r="G35" s="4">
        <v>0.23202706512545812</v>
      </c>
      <c r="H35" s="4">
        <v>0.19594023118127996</v>
      </c>
      <c r="I35" s="4">
        <v>0.3054694107696645</v>
      </c>
      <c r="K35" s="5">
        <f t="shared" si="0"/>
        <v>0.52438680575133911</v>
      </c>
      <c r="L35" s="5">
        <f t="shared" si="1"/>
        <v>0.64674372709331829</v>
      </c>
      <c r="M35" s="5">
        <f t="shared" si="2"/>
        <v>0.69608119537637436</v>
      </c>
      <c r="N35" s="5">
        <f t="shared" si="3"/>
        <v>0.39188046236255991</v>
      </c>
      <c r="O35" s="5">
        <f t="shared" si="4"/>
        <v>0.3054694107696645</v>
      </c>
      <c r="P35" s="5">
        <f t="shared" si="5"/>
        <v>2.5645616013532564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6a1502f-0ba7-4fc8-a42a-3641e4e5a217" xsi:nil="true"/>
    <lcf76f155ced4ddcb4097134ff3c332f xmlns="69f9fb66-79c5-44c9-9c84-a751069a5bd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5FD87CFC42A447B50956C7B237BDDB" ma:contentTypeVersion="18" ma:contentTypeDescription="Create a new document." ma:contentTypeScope="" ma:versionID="7120f6f94b34de4bbb9a6999a65e1a55">
  <xsd:schema xmlns:xsd="http://www.w3.org/2001/XMLSchema" xmlns:xs="http://www.w3.org/2001/XMLSchema" xmlns:p="http://schemas.microsoft.com/office/2006/metadata/properties" xmlns:ns2="56a1502f-0ba7-4fc8-a42a-3641e4e5a217" xmlns:ns3="69f9fb66-79c5-44c9-9c84-a751069a5bd2" targetNamespace="http://schemas.microsoft.com/office/2006/metadata/properties" ma:root="true" ma:fieldsID="2f6bd8cf1d0896abc4f04ac815fd0131" ns2:_="" ns3:_="">
    <xsd:import namespace="56a1502f-0ba7-4fc8-a42a-3641e4e5a217"/>
    <xsd:import namespace="69f9fb66-79c5-44c9-9c84-a751069a5bd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a1502f-0ba7-4fc8-a42a-3641e4e5a21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8fdc771-ce9b-42a0-84e3-e789c75c3222}" ma:internalName="TaxCatchAll" ma:showField="CatchAllData" ma:web="56a1502f-0ba7-4fc8-a42a-3641e4e5a2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f9fb66-79c5-44c9-9c84-a751069a5b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Location" ma:index="14" nillable="true" ma:displayName="MediaServiceLocation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9b4dc53a-5158-4362-9e74-76ddd6873c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AE9ACDD-86E6-4F36-98D8-EEEE3A8A7455}">
  <ds:schemaRefs>
    <ds:schemaRef ds:uri="http://schemas.microsoft.com/office/2006/metadata/properties"/>
    <ds:schemaRef ds:uri="http://schemas.microsoft.com/office/infopath/2007/PartnerControls"/>
    <ds:schemaRef ds:uri="56a1502f-0ba7-4fc8-a42a-3641e4e5a217"/>
    <ds:schemaRef ds:uri="69f9fb66-79c5-44c9-9c84-a751069a5bd2"/>
  </ds:schemaRefs>
</ds:datastoreItem>
</file>

<file path=customXml/itemProps2.xml><?xml version="1.0" encoding="utf-8"?>
<ds:datastoreItem xmlns:ds="http://schemas.openxmlformats.org/officeDocument/2006/customXml" ds:itemID="{AF88F185-9622-4995-9EC3-FDC0BA6963F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78F248-4D5F-4F0A-B123-B2933211EE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a1502f-0ba7-4fc8-a42a-3641e4e5a217"/>
    <ds:schemaRef ds:uri="69f9fb66-79c5-44c9-9c84-a751069a5b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Nidurstada</vt:lpstr>
      <vt:lpstr>Utreikningar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Jakob Lars Kristmannsson</dc:creator>
  <cp:keywords/>
  <dc:description/>
  <cp:lastModifiedBy>Jakob Lars Kristmannsson</cp:lastModifiedBy>
  <cp:revision/>
  <dcterms:created xsi:type="dcterms:W3CDTF">2015-06-05T18:17:20Z</dcterms:created>
  <dcterms:modified xsi:type="dcterms:W3CDTF">2026-05-08T12:57:34Z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0x010100015FD87CFC42A447B50956C7B237BDDB</vt:lpwstr>
  </property>
  <property fmtid="{D5CDD505-2E9C-101B-9397-08002B2CF9AE}" pid="3" name="MediaServiceImageTags">
    <vt:lpwstr/>
  </property>
</Properties>
</file>