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borgartun35.sharepoint.com/sites/vi/malefnastarf/Málefnastarf/Staðreyndir/241124 Top10 kosningaprófs/"/>
    </mc:Choice>
  </mc:AlternateContent>
  <xr:revisionPtr revIDLastSave="1" documentId="13_ncr:1_{8DA49D17-CFE7-2442-BCDF-2F2268708283}" xr6:coauthVersionLast="47" xr6:coauthVersionMax="47" xr10:uidLastSave="{1AEF99DA-177C-FA46-9302-F23438B2CAE9}"/>
  <bookViews>
    <workbookView xWindow="26240" yWindow="-6420" windowWidth="38400" windowHeight="21100" xr2:uid="{4244A6A0-C947-644E-9E6B-92AE403A03E9}"/>
  </bookViews>
  <sheets>
    <sheet name="nidurstada" sheetId="5" r:id="rId1"/>
    <sheet name="utreik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5" l="1"/>
  <c r="F23" i="5"/>
  <c r="F54" i="5"/>
  <c r="F55" i="5"/>
  <c r="F50" i="5"/>
  <c r="F47" i="5"/>
  <c r="F19" i="5"/>
  <c r="F36" i="5"/>
  <c r="F51" i="5"/>
  <c r="F41" i="5"/>
  <c r="F56" i="5"/>
  <c r="F13" i="5"/>
  <c r="F20" i="5"/>
  <c r="F65" i="5"/>
  <c r="F27" i="5"/>
  <c r="F34" i="5"/>
  <c r="F62" i="5"/>
  <c r="F66" i="5"/>
  <c r="F63" i="5"/>
  <c r="F48" i="5"/>
  <c r="F39" i="5"/>
  <c r="F25" i="5"/>
  <c r="F14" i="5"/>
  <c r="F53" i="5"/>
  <c r="F30" i="5"/>
  <c r="F45" i="5"/>
  <c r="F28" i="5"/>
  <c r="F16" i="5"/>
  <c r="F37" i="5"/>
  <c r="F17" i="5"/>
  <c r="F32" i="5"/>
  <c r="F44" i="5"/>
  <c r="F52" i="5"/>
  <c r="F64" i="5"/>
  <c r="F57" i="5"/>
  <c r="F31" i="5"/>
  <c r="F61" i="5"/>
  <c r="F35" i="5"/>
  <c r="F43" i="5"/>
  <c r="F33" i="5"/>
  <c r="F21" i="5"/>
  <c r="F9" i="5"/>
  <c r="F26" i="5"/>
  <c r="F18" i="5"/>
  <c r="F22" i="5"/>
  <c r="F12" i="5"/>
  <c r="F11" i="5"/>
  <c r="F15" i="5"/>
  <c r="F10" i="5"/>
  <c r="F7" i="5"/>
  <c r="F58" i="5"/>
  <c r="F59" i="5"/>
  <c r="F42" i="5"/>
  <c r="F60" i="5"/>
  <c r="F40" i="5"/>
  <c r="F29" i="5"/>
  <c r="F38" i="5"/>
  <c r="F8" i="5"/>
  <c r="F24" i="5"/>
  <c r="F49" i="5"/>
  <c r="X58" i="2" l="1"/>
  <c r="I58" i="5" s="1"/>
  <c r="X25" i="2"/>
  <c r="I66" i="5" s="1"/>
  <c r="AA58" i="2"/>
  <c r="L58" i="5" s="1"/>
  <c r="Y64" i="2"/>
  <c r="J38" i="5" s="1"/>
  <c r="X65" i="2"/>
  <c r="I8" i="5" s="1"/>
  <c r="W38" i="2"/>
  <c r="H32" i="5" s="1"/>
  <c r="AA15" i="2"/>
  <c r="L36" i="5" s="1"/>
  <c r="Y7" i="2"/>
  <c r="J49" i="5" s="1"/>
  <c r="W37" i="2"/>
  <c r="H17" i="5" s="1"/>
  <c r="Y28" i="2"/>
  <c r="J39" i="5" s="1"/>
  <c r="Z59" i="2"/>
  <c r="K59" i="5" s="1"/>
  <c r="AA50" i="2"/>
  <c r="L26" i="5" s="1"/>
  <c r="W10" i="2"/>
  <c r="H54" i="5" s="1"/>
  <c r="Y43" i="2"/>
  <c r="J31" i="5" s="1"/>
  <c r="Y16" i="2"/>
  <c r="J51" i="5" s="1"/>
  <c r="W12" i="2"/>
  <c r="H50" i="5" s="1"/>
  <c r="AA55" i="2"/>
  <c r="L15" i="5" s="1"/>
  <c r="W24" i="2"/>
  <c r="H62" i="5" s="1"/>
  <c r="X60" i="2"/>
  <c r="I42" i="5" s="1"/>
  <c r="Y47" i="2"/>
  <c r="J33" i="5" s="1"/>
  <c r="Z61" i="2"/>
  <c r="K60" i="5" s="1"/>
  <c r="X54" i="2"/>
  <c r="I11" i="5" s="1"/>
  <c r="X49" i="2"/>
  <c r="I9" i="5" s="1"/>
  <c r="Z40" i="2"/>
  <c r="K52" i="5" s="1"/>
  <c r="W27" i="2"/>
  <c r="H48" i="5" s="1"/>
  <c r="AA23" i="2"/>
  <c r="L34" i="5" s="1"/>
  <c r="AA62" i="2"/>
  <c r="L40" i="5" s="1"/>
  <c r="AA51" i="2"/>
  <c r="L18" i="5" s="1"/>
  <c r="Z44" i="2"/>
  <c r="K61" i="5" s="1"/>
  <c r="AA39" i="2"/>
  <c r="L44" i="5" s="1"/>
  <c r="AA30" i="2"/>
  <c r="L14" i="5" s="1"/>
  <c r="W18" i="2"/>
  <c r="H56" i="5" s="1"/>
  <c r="W13" i="2"/>
  <c r="H47" i="5" s="1"/>
  <c r="AA66" i="2"/>
  <c r="L24" i="5" s="1"/>
  <c r="W52" i="2"/>
  <c r="H22" i="5" s="1"/>
  <c r="AA41" i="2"/>
  <c r="L64" i="5" s="1"/>
  <c r="X34" i="2"/>
  <c r="I28" i="5" s="1"/>
  <c r="X8" i="2"/>
  <c r="I46" i="5" s="1"/>
  <c r="W56" i="2"/>
  <c r="H10" i="5" s="1"/>
  <c r="X42" i="2"/>
  <c r="I57" i="5" s="1"/>
  <c r="X31" i="2"/>
  <c r="I53" i="5" s="1"/>
  <c r="Y20" i="2"/>
  <c r="J20" i="5" s="1"/>
  <c r="Y46" i="2"/>
  <c r="J43" i="5" s="1"/>
  <c r="Z63" i="2"/>
  <c r="K29" i="5" s="1"/>
  <c r="X45" i="2"/>
  <c r="I35" i="5" s="1"/>
  <c r="W36" i="2"/>
  <c r="H37" i="5" s="1"/>
  <c r="W14" i="2"/>
  <c r="H19" i="5" s="1"/>
  <c r="Y32" i="2"/>
  <c r="J30" i="5" s="1"/>
  <c r="AA57" i="2"/>
  <c r="L7" i="5" s="1"/>
  <c r="AA53" i="2"/>
  <c r="L12" i="5" s="1"/>
  <c r="AA35" i="2"/>
  <c r="L16" i="5" s="1"/>
  <c r="X26" i="2"/>
  <c r="I63" i="5" s="1"/>
  <c r="W11" i="2"/>
  <c r="H55" i="5" s="1"/>
  <c r="Y25" i="2" l="1"/>
  <c r="J66" i="5" s="1"/>
  <c r="Z25" i="2"/>
  <c r="K66" i="5" s="1"/>
  <c r="W25" i="2"/>
  <c r="H66" i="5" s="1"/>
  <c r="Y44" i="2"/>
  <c r="J61" i="5" s="1"/>
  <c r="W58" i="2"/>
  <c r="H58" i="5" s="1"/>
  <c r="Q42" i="2"/>
  <c r="AA13" i="2"/>
  <c r="L47" i="5" s="1"/>
  <c r="Q55" i="2"/>
  <c r="N25" i="2"/>
  <c r="M37" i="2"/>
  <c r="Q23" i="2"/>
  <c r="Q35" i="2"/>
  <c r="O46" i="2"/>
  <c r="O20" i="2"/>
  <c r="Q41" i="2"/>
  <c r="Q53" i="2"/>
  <c r="X41" i="2"/>
  <c r="I64" i="5" s="1"/>
  <c r="P40" i="2"/>
  <c r="P49" i="2"/>
  <c r="W23" i="2"/>
  <c r="H34" i="5" s="1"/>
  <c r="M27" i="2"/>
  <c r="O64" i="2"/>
  <c r="AA10" i="2"/>
  <c r="L54" i="5" s="1"/>
  <c r="Z65" i="2"/>
  <c r="K8" i="5" s="1"/>
  <c r="Q62" i="2"/>
  <c r="Q66" i="2"/>
  <c r="M58" i="2"/>
  <c r="M13" i="2"/>
  <c r="Q30" i="2"/>
  <c r="Y38" i="2"/>
  <c r="J32" i="5" s="1"/>
  <c r="Y52" i="2"/>
  <c r="J22" i="5" s="1"/>
  <c r="P58" i="2"/>
  <c r="M24" i="2"/>
  <c r="O7" i="2"/>
  <c r="Z26" i="2"/>
  <c r="K63" i="5" s="1"/>
  <c r="M38" i="2"/>
  <c r="N65" i="2"/>
  <c r="O32" i="2"/>
  <c r="N54" i="2"/>
  <c r="N61" i="2"/>
  <c r="M14" i="2"/>
  <c r="N8" i="2"/>
  <c r="Q39" i="2"/>
  <c r="N45" i="2"/>
  <c r="P63" i="2"/>
  <c r="M12" i="2"/>
  <c r="Q57" i="2"/>
  <c r="AA7" i="2"/>
  <c r="L49" i="5" s="1"/>
  <c r="Q10" i="2"/>
  <c r="Q50" i="2"/>
  <c r="M11" i="2"/>
  <c r="P44" i="2"/>
  <c r="O47" i="2"/>
  <c r="P59" i="2"/>
  <c r="Y51" i="2"/>
  <c r="J18" i="5" s="1"/>
  <c r="Y57" i="2"/>
  <c r="J7" i="5" s="1"/>
  <c r="N26" i="2"/>
  <c r="M52" i="2"/>
  <c r="Q15" i="2"/>
  <c r="O16" i="2"/>
  <c r="N31" i="2"/>
  <c r="O43" i="2"/>
  <c r="N42" i="2"/>
  <c r="M18" i="2"/>
  <c r="M56" i="2"/>
  <c r="M36" i="2"/>
  <c r="P34" i="2"/>
  <c r="M51" i="2"/>
  <c r="P60" i="2"/>
  <c r="O28" i="2"/>
  <c r="Z43" i="2"/>
  <c r="K31" i="5" s="1"/>
  <c r="Y59" i="2"/>
  <c r="J59" i="5" s="1"/>
  <c r="X24" i="2"/>
  <c r="I62" i="5" s="1"/>
  <c r="Z54" i="2"/>
  <c r="K11" i="5" s="1"/>
  <c r="Z10" i="2"/>
  <c r="K54" i="5" s="1"/>
  <c r="AA27" i="2"/>
  <c r="L48" i="5" s="1"/>
  <c r="Z15" i="2"/>
  <c r="K36" i="5" s="1"/>
  <c r="AA36" i="2"/>
  <c r="L37" i="5" s="1"/>
  <c r="X47" i="2"/>
  <c r="I33" i="5" s="1"/>
  <c r="AA18" i="2"/>
  <c r="L56" i="5" s="1"/>
  <c r="X62" i="2"/>
  <c r="I40" i="5" s="1"/>
  <c r="Z27" i="2"/>
  <c r="K48" i="5" s="1"/>
  <c r="Z35" i="2"/>
  <c r="K16" i="5" s="1"/>
  <c r="X13" i="2"/>
  <c r="I47" i="5" s="1"/>
  <c r="W51" i="2"/>
  <c r="H18" i="5" s="1"/>
  <c r="Z42" i="2"/>
  <c r="K57" i="5" s="1"/>
  <c r="Z16" i="2"/>
  <c r="K51" i="5" s="1"/>
  <c r="AA56" i="2"/>
  <c r="L10" i="5" s="1"/>
  <c r="AA38" i="2"/>
  <c r="L32" i="5" s="1"/>
  <c r="X7" i="2"/>
  <c r="I49" i="5" s="1"/>
  <c r="X44" i="2"/>
  <c r="I61" i="5" s="1"/>
  <c r="X18" i="2"/>
  <c r="I56" i="5" s="1"/>
  <c r="X59" i="2"/>
  <c r="I59" i="5" s="1"/>
  <c r="Y26" i="2"/>
  <c r="J63" i="5" s="1"/>
  <c r="X38" i="2"/>
  <c r="I32" i="5" s="1"/>
  <c r="Z51" i="2"/>
  <c r="K18" i="5" s="1"/>
  <c r="W57" i="2"/>
  <c r="H7" i="5" s="1"/>
  <c r="W28" i="2"/>
  <c r="H39" i="5" s="1"/>
  <c r="X63" i="2"/>
  <c r="I29" i="5" s="1"/>
  <c r="Z8" i="2"/>
  <c r="K46" i="5" s="1"/>
  <c r="Y60" i="2"/>
  <c r="J42" i="5" s="1"/>
  <c r="W26" i="2"/>
  <c r="H63" i="5" s="1"/>
  <c r="Z19" i="2"/>
  <c r="K13" i="5" s="1"/>
  <c r="Y17" i="2"/>
  <c r="J41" i="5" s="1"/>
  <c r="AA19" i="2"/>
  <c r="L13" i="5" s="1"/>
  <c r="AA44" i="2"/>
  <c r="L61" i="5" s="1"/>
  <c r="Y66" i="2"/>
  <c r="J24" i="5" s="1"/>
  <c r="Z36" i="2"/>
  <c r="K37" i="5" s="1"/>
  <c r="Z56" i="2"/>
  <c r="K10" i="5" s="1"/>
  <c r="X66" i="2"/>
  <c r="I24" i="5" s="1"/>
  <c r="W35" i="2"/>
  <c r="H16" i="5" s="1"/>
  <c r="W55" i="2"/>
  <c r="H15" i="5" s="1"/>
  <c r="Z64" i="2"/>
  <c r="K38" i="5" s="1"/>
  <c r="Z28" i="2"/>
  <c r="K39" i="5" s="1"/>
  <c r="Z48" i="2"/>
  <c r="K21" i="5" s="1"/>
  <c r="W17" i="2"/>
  <c r="H41" i="5" s="1"/>
  <c r="Y55" i="2"/>
  <c r="J15" i="5" s="1"/>
  <c r="X56" i="2"/>
  <c r="I10" i="5" s="1"/>
  <c r="X27" i="2"/>
  <c r="I48" i="5" s="1"/>
  <c r="Z45" i="2"/>
  <c r="K35" i="5" s="1"/>
  <c r="Y63" i="2"/>
  <c r="J29" i="5" s="1"/>
  <c r="Y12" i="2"/>
  <c r="J50" i="5" s="1"/>
  <c r="AA34" i="2"/>
  <c r="L28" i="5" s="1"/>
  <c r="W54" i="2"/>
  <c r="H11" i="5" s="1"/>
  <c r="X16" i="2"/>
  <c r="I51" i="5" s="1"/>
  <c r="Z22" i="2"/>
  <c r="K27" i="5" s="1"/>
  <c r="Z57" i="2"/>
  <c r="K7" i="5" s="1"/>
  <c r="Y24" i="2"/>
  <c r="J62" i="5" s="1"/>
  <c r="W41" i="2"/>
  <c r="H64" i="5" s="1"/>
  <c r="Y11" i="2"/>
  <c r="J55" i="5" s="1"/>
  <c r="Z11" i="2"/>
  <c r="K55" i="5" s="1"/>
  <c r="Y21" i="2"/>
  <c r="J65" i="5" s="1"/>
  <c r="X21" i="2"/>
  <c r="I65" i="5" s="1"/>
  <c r="Z29" i="2"/>
  <c r="K25" i="5" s="1"/>
  <c r="AA16" i="2"/>
  <c r="L51" i="5" s="1"/>
  <c r="X51" i="2"/>
  <c r="I18" i="5" s="1"/>
  <c r="AA29" i="2"/>
  <c r="L25" i="5" s="1"/>
  <c r="W49" i="2"/>
  <c r="H9" i="5" s="1"/>
  <c r="Z14" i="2"/>
  <c r="K19" i="5" s="1"/>
  <c r="X43" i="2"/>
  <c r="I31" i="5" s="1"/>
  <c r="AA11" i="2"/>
  <c r="L55" i="5" s="1"/>
  <c r="W40" i="2"/>
  <c r="H52" i="5" s="1"/>
  <c r="W61" i="2"/>
  <c r="H60" i="5" s="1"/>
  <c r="X35" i="2"/>
  <c r="I16" i="5" s="1"/>
  <c r="Z53" i="2"/>
  <c r="K12" i="5" s="1"/>
  <c r="W22" i="2"/>
  <c r="H27" i="5" s="1"/>
  <c r="W42" i="2"/>
  <c r="H57" i="5" s="1"/>
  <c r="W62" i="2"/>
  <c r="H40" i="5" s="1"/>
  <c r="X12" i="2"/>
  <c r="I50" i="5" s="1"/>
  <c r="X32" i="2"/>
  <c r="I30" i="5" s="1"/>
  <c r="Z50" i="2"/>
  <c r="K26" i="5" s="1"/>
  <c r="W66" i="2"/>
  <c r="H24" i="5" s="1"/>
  <c r="W19" i="2"/>
  <c r="H13" i="5" s="1"/>
  <c r="AA40" i="2"/>
  <c r="L52" i="5" s="1"/>
  <c r="W59" i="2"/>
  <c r="H59" i="5" s="1"/>
  <c r="X29" i="2"/>
  <c r="I25" i="5" s="1"/>
  <c r="Y45" i="2"/>
  <c r="J35" i="5" s="1"/>
  <c r="Z62" i="2"/>
  <c r="K40" i="5" s="1"/>
  <c r="AA12" i="2"/>
  <c r="L50" i="5" s="1"/>
  <c r="Y29" i="2"/>
  <c r="J25" i="5" s="1"/>
  <c r="W46" i="2"/>
  <c r="H43" i="5" s="1"/>
  <c r="X30" i="2"/>
  <c r="I14" i="5" s="1"/>
  <c r="Z30" i="2"/>
  <c r="K14" i="5" s="1"/>
  <c r="AA24" i="2"/>
  <c r="L62" i="5" s="1"/>
  <c r="X61" i="2"/>
  <c r="I60" i="5" s="1"/>
  <c r="W33" i="2"/>
  <c r="H45" i="5" s="1"/>
  <c r="W53" i="2"/>
  <c r="H12" i="5" s="1"/>
  <c r="X36" i="2"/>
  <c r="I37" i="5" s="1"/>
  <c r="X23" i="2"/>
  <c r="I34" i="5" s="1"/>
  <c r="Z66" i="2"/>
  <c r="K24" i="5" s="1"/>
  <c r="Y18" i="2"/>
  <c r="J56" i="5" s="1"/>
  <c r="W65" i="2"/>
  <c r="H8" i="5" s="1"/>
  <c r="X15" i="2"/>
  <c r="I36" i="5" s="1"/>
  <c r="X55" i="2"/>
  <c r="I15" i="5" s="1"/>
  <c r="X46" i="2"/>
  <c r="I43" i="5" s="1"/>
  <c r="AA43" i="2"/>
  <c r="L31" i="5" s="1"/>
  <c r="AA63" i="2"/>
  <c r="L29" i="5" s="1"/>
  <c r="X52" i="2"/>
  <c r="I22" i="5" s="1"/>
  <c r="Z24" i="2"/>
  <c r="K62" i="5" s="1"/>
  <c r="AA20" i="2"/>
  <c r="L20" i="5" s="1"/>
  <c r="Y42" i="2"/>
  <c r="J57" i="5" s="1"/>
  <c r="W60" i="2"/>
  <c r="H42" i="5" s="1"/>
  <c r="Z12" i="2"/>
  <c r="K50" i="5" s="1"/>
  <c r="Z47" i="2"/>
  <c r="K33" i="5" s="1"/>
  <c r="X64" i="2"/>
  <c r="I38" i="5" s="1"/>
  <c r="Y14" i="2"/>
  <c r="J19" i="5" s="1"/>
  <c r="W31" i="2"/>
  <c r="H53" i="5" s="1"/>
  <c r="AA47" i="2"/>
  <c r="L33" i="5" s="1"/>
  <c r="Z9" i="2"/>
  <c r="K23" i="5" s="1"/>
  <c r="X50" i="2"/>
  <c r="I26" i="5" s="1"/>
  <c r="Y41" i="2"/>
  <c r="J64" i="5" s="1"/>
  <c r="Z41" i="2"/>
  <c r="K64" i="5" s="1"/>
  <c r="Y37" i="2"/>
  <c r="J17" i="5" s="1"/>
  <c r="AA26" i="2"/>
  <c r="L63" i="5" s="1"/>
  <c r="W34" i="2"/>
  <c r="H28" i="5" s="1"/>
  <c r="AA54" i="2"/>
  <c r="L11" i="5" s="1"/>
  <c r="Z46" i="2"/>
  <c r="K43" i="5" s="1"/>
  <c r="AA61" i="2"/>
  <c r="L60" i="5" s="1"/>
  <c r="W20" i="2"/>
  <c r="H20" i="5" s="1"/>
  <c r="W45" i="2"/>
  <c r="H35" i="5" s="1"/>
  <c r="Z38" i="2"/>
  <c r="K32" i="5" s="1"/>
  <c r="W47" i="2"/>
  <c r="H33" i="5" s="1"/>
  <c r="Y65" i="2"/>
  <c r="J8" i="5" s="1"/>
  <c r="X17" i="2"/>
  <c r="I41" i="5" s="1"/>
  <c r="X37" i="2"/>
  <c r="I17" i="5" s="1"/>
  <c r="Y53" i="2"/>
  <c r="J12" i="5" s="1"/>
  <c r="Y22" i="2"/>
  <c r="J27" i="5" s="1"/>
  <c r="W44" i="2"/>
  <c r="H61" i="5" s="1"/>
  <c r="Y62" i="2"/>
  <c r="J40" i="5" s="1"/>
  <c r="X14" i="2"/>
  <c r="I19" i="5" s="1"/>
  <c r="Z32" i="2"/>
  <c r="K30" i="5" s="1"/>
  <c r="Z49" i="2"/>
  <c r="K9" i="5" s="1"/>
  <c r="W16" i="2"/>
  <c r="H51" i="5" s="1"/>
  <c r="AA32" i="2"/>
  <c r="L30" i="5" s="1"/>
  <c r="Y49" i="2"/>
  <c r="J9" i="5" s="1"/>
  <c r="Y23" i="2"/>
  <c r="J34" i="5" s="1"/>
  <c r="Z23" i="2"/>
  <c r="K34" i="5" s="1"/>
  <c r="W8" i="2"/>
  <c r="H46" i="5" s="1"/>
  <c r="Y36" i="2"/>
  <c r="J37" i="5" s="1"/>
  <c r="Y56" i="2"/>
  <c r="J10" i="5" s="1"/>
  <c r="W7" i="2"/>
  <c r="H49" i="5" s="1"/>
  <c r="X28" i="2"/>
  <c r="I39" i="5" s="1"/>
  <c r="X48" i="2"/>
  <c r="I21" i="5" s="1"/>
  <c r="W21" i="2"/>
  <c r="H65" i="5" s="1"/>
  <c r="AA46" i="2"/>
  <c r="L43" i="5" s="1"/>
  <c r="Z18" i="2"/>
  <c r="K56" i="5" s="1"/>
  <c r="X40" i="2"/>
  <c r="I52" i="5" s="1"/>
  <c r="Z60" i="2"/>
  <c r="K42" i="5" s="1"/>
  <c r="AA8" i="2"/>
  <c r="L46" i="5" s="1"/>
  <c r="AA28" i="2"/>
  <c r="L39" i="5" s="1"/>
  <c r="AA48" i="2"/>
  <c r="L21" i="5" s="1"/>
  <c r="Z55" i="2"/>
  <c r="K15" i="5" s="1"/>
  <c r="AA45" i="2"/>
  <c r="L35" i="5" s="1"/>
  <c r="W64" i="2"/>
  <c r="H38" i="5" s="1"/>
  <c r="W15" i="2"/>
  <c r="H36" i="5" s="1"/>
  <c r="Z34" i="2"/>
  <c r="K28" i="5" s="1"/>
  <c r="Z7" i="2"/>
  <c r="K49" i="5" s="1"/>
  <c r="AA17" i="2"/>
  <c r="L41" i="5" s="1"/>
  <c r="Y34" i="2"/>
  <c r="J28" i="5" s="1"/>
  <c r="Y33" i="2"/>
  <c r="J45" i="5" s="1"/>
  <c r="Z33" i="2"/>
  <c r="K45" i="5" s="1"/>
  <c r="AA14" i="2"/>
  <c r="L19" i="5" s="1"/>
  <c r="W48" i="2"/>
  <c r="H21" i="5" s="1"/>
  <c r="W39" i="2"/>
  <c r="H44" i="5" s="1"/>
  <c r="X9" i="2"/>
  <c r="I23" i="5" s="1"/>
  <c r="Y27" i="2"/>
  <c r="J48" i="5" s="1"/>
  <c r="Y15" i="2"/>
  <c r="J36" i="5" s="1"/>
  <c r="AA9" i="2"/>
  <c r="L23" i="5" s="1"/>
  <c r="Y48" i="2"/>
  <c r="J21" i="5" s="1"/>
  <c r="X11" i="2"/>
  <c r="I55" i="5" s="1"/>
  <c r="X20" i="2"/>
  <c r="I20" i="5" s="1"/>
  <c r="Y61" i="2"/>
  <c r="J60" i="5" s="1"/>
  <c r="Y10" i="2"/>
  <c r="J54" i="5" s="1"/>
  <c r="Y30" i="2"/>
  <c r="J14" i="5" s="1"/>
  <c r="Y50" i="2"/>
  <c r="J26" i="5" s="1"/>
  <c r="Z20" i="2"/>
  <c r="K20" i="5" s="1"/>
  <c r="X57" i="2"/>
  <c r="I7" i="5" s="1"/>
  <c r="W29" i="2"/>
  <c r="H25" i="5" s="1"/>
  <c r="AA49" i="2"/>
  <c r="L9" i="5" s="1"/>
  <c r="AA65" i="2"/>
  <c r="L8" i="5" s="1"/>
  <c r="Z17" i="2"/>
  <c r="K41" i="5" s="1"/>
  <c r="Y35" i="2"/>
  <c r="J16" i="5" s="1"/>
  <c r="Z52" i="2"/>
  <c r="K22" i="5" s="1"/>
  <c r="Y54" i="2"/>
  <c r="J11" i="5" s="1"/>
  <c r="Y19" i="2"/>
  <c r="J13" i="5" s="1"/>
  <c r="AA52" i="2"/>
  <c r="L22" i="5" s="1"/>
  <c r="Y13" i="2"/>
  <c r="J47" i="5" s="1"/>
  <c r="Z13" i="2"/>
  <c r="K47" i="5" s="1"/>
  <c r="W63" i="2"/>
  <c r="H29" i="5" s="1"/>
  <c r="X33" i="2"/>
  <c r="I45" i="5" s="1"/>
  <c r="X53" i="2"/>
  <c r="I12" i="5" s="1"/>
  <c r="W30" i="2"/>
  <c r="H14" i="5" s="1"/>
  <c r="W50" i="2"/>
  <c r="H26" i="5" s="1"/>
  <c r="W32" i="2"/>
  <c r="H30" i="5" s="1"/>
  <c r="Z21" i="2"/>
  <c r="K65" i="5" s="1"/>
  <c r="X22" i="2"/>
  <c r="I27" i="5" s="1"/>
  <c r="W9" i="2"/>
  <c r="H23" i="5" s="1"/>
  <c r="X19" i="2"/>
  <c r="I13" i="5" s="1"/>
  <c r="Z37" i="2"/>
  <c r="K17" i="5" s="1"/>
  <c r="AA21" i="2"/>
  <c r="L65" i="5" s="1"/>
  <c r="AA37" i="2"/>
  <c r="L17" i="5" s="1"/>
  <c r="Y9" i="2"/>
  <c r="J23" i="5" s="1"/>
  <c r="Z39" i="2"/>
  <c r="K44" i="5" s="1"/>
  <c r="Y31" i="2"/>
  <c r="J53" i="5" s="1"/>
  <c r="Z31" i="2"/>
  <c r="K53" i="5" s="1"/>
  <c r="W43" i="2"/>
  <c r="H31" i="5" s="1"/>
  <c r="AA31" i="2"/>
  <c r="L53" i="5" s="1"/>
  <c r="AA33" i="2"/>
  <c r="L45" i="5" s="1"/>
  <c r="X39" i="2"/>
  <c r="I44" i="5" s="1"/>
  <c r="AA22" i="2"/>
  <c r="L27" i="5" s="1"/>
  <c r="Y39" i="2"/>
  <c r="J44" i="5" s="1"/>
  <c r="P25" i="2" l="1"/>
  <c r="O44" i="2"/>
  <c r="Q58" i="2"/>
  <c r="O25" i="2"/>
  <c r="M25" i="2"/>
  <c r="N58" i="2"/>
  <c r="Z58" i="2"/>
  <c r="K58" i="5" s="1"/>
  <c r="AB32" i="2"/>
  <c r="AB48" i="2"/>
  <c r="AB19" i="2"/>
  <c r="AB21" i="2"/>
  <c r="AB41" i="2"/>
  <c r="Q64" i="2"/>
  <c r="AA64" i="2"/>
  <c r="L38" i="5" s="1"/>
  <c r="AB63" i="2"/>
  <c r="AB53" i="2"/>
  <c r="AB45" i="2"/>
  <c r="AB55" i="2"/>
  <c r="AB35" i="2"/>
  <c r="AB47" i="2"/>
  <c r="Q59" i="2"/>
  <c r="AA59" i="2"/>
  <c r="L59" i="5" s="1"/>
  <c r="AB12" i="2"/>
  <c r="AB26" i="2"/>
  <c r="AA42" i="2"/>
  <c r="L57" i="5" s="1"/>
  <c r="AB11" i="2"/>
  <c r="AB28" i="2"/>
  <c r="AB66" i="2"/>
  <c r="AB18" i="2"/>
  <c r="P10" i="2"/>
  <c r="X10" i="2"/>
  <c r="I54" i="5" s="1"/>
  <c r="AB27" i="2"/>
  <c r="AB38" i="2"/>
  <c r="AB33" i="2"/>
  <c r="AB29" i="2"/>
  <c r="AB44" i="2"/>
  <c r="AB36" i="2"/>
  <c r="AB62" i="2"/>
  <c r="AB49" i="2"/>
  <c r="AB56" i="2"/>
  <c r="AB23" i="2"/>
  <c r="O40" i="2"/>
  <c r="Y40" i="2"/>
  <c r="J52" i="5" s="1"/>
  <c r="O58" i="2"/>
  <c r="Y58" i="2"/>
  <c r="J58" i="5" s="1"/>
  <c r="AB52" i="2"/>
  <c r="AB14" i="2"/>
  <c r="AB7" i="2"/>
  <c r="AB43" i="2"/>
  <c r="AB22" i="2"/>
  <c r="AB51" i="2"/>
  <c r="AB17" i="2"/>
  <c r="AB13" i="2"/>
  <c r="AB37" i="2"/>
  <c r="AB65" i="2"/>
  <c r="AB15" i="2"/>
  <c r="AB50" i="2"/>
  <c r="AB34" i="2"/>
  <c r="AB46" i="2"/>
  <c r="AB61" i="2"/>
  <c r="AB16" i="2"/>
  <c r="Q13" i="2"/>
  <c r="M60" i="2"/>
  <c r="AA60" i="2"/>
  <c r="L42" i="5" s="1"/>
  <c r="AB9" i="2"/>
  <c r="AB57" i="2"/>
  <c r="AA25" i="2"/>
  <c r="L66" i="5" s="1"/>
  <c r="AB30" i="2"/>
  <c r="AB39" i="2"/>
  <c r="AB54" i="2"/>
  <c r="Y8" i="2"/>
  <c r="J46" i="5" s="1"/>
  <c r="AB20" i="2"/>
  <c r="AB24" i="2"/>
  <c r="AB31" i="2"/>
  <c r="O8" i="2"/>
  <c r="Q25" i="2"/>
  <c r="Q12" i="2"/>
  <c r="P8" i="2"/>
  <c r="O59" i="2"/>
  <c r="Q7" i="2"/>
  <c r="M63" i="2"/>
  <c r="P24" i="2"/>
  <c r="Q33" i="2"/>
  <c r="N19" i="2"/>
  <c r="P13" i="2"/>
  <c r="M29" i="2"/>
  <c r="Q9" i="2"/>
  <c r="Q17" i="2"/>
  <c r="N60" i="2"/>
  <c r="M8" i="2"/>
  <c r="M44" i="2"/>
  <c r="M61" i="2"/>
  <c r="Q47" i="2"/>
  <c r="N52" i="2"/>
  <c r="N36" i="2"/>
  <c r="P62" i="2"/>
  <c r="M62" i="2"/>
  <c r="Q49" i="2"/>
  <c r="O24" i="2"/>
  <c r="N56" i="2"/>
  <c r="P36" i="2"/>
  <c r="N63" i="2"/>
  <c r="Q38" i="2"/>
  <c r="Q18" i="2"/>
  <c r="P43" i="2"/>
  <c r="P26" i="2"/>
  <c r="P65" i="2"/>
  <c r="Q8" i="2"/>
  <c r="P14" i="2"/>
  <c r="N57" i="2"/>
  <c r="P23" i="2"/>
  <c r="P46" i="2"/>
  <c r="O45" i="2"/>
  <c r="P57" i="2"/>
  <c r="P20" i="2"/>
  <c r="O23" i="2"/>
  <c r="O53" i="2"/>
  <c r="Q54" i="2"/>
  <c r="O14" i="2"/>
  <c r="Q43" i="2"/>
  <c r="M33" i="2"/>
  <c r="N29" i="2"/>
  <c r="M22" i="2"/>
  <c r="P51" i="2"/>
  <c r="P22" i="2"/>
  <c r="M17" i="2"/>
  <c r="Q44" i="2"/>
  <c r="M57" i="2"/>
  <c r="P16" i="2"/>
  <c r="N47" i="2"/>
  <c r="O51" i="2"/>
  <c r="M10" i="2"/>
  <c r="O48" i="2"/>
  <c r="M41" i="2"/>
  <c r="M9" i="2"/>
  <c r="N40" i="2"/>
  <c r="M53" i="2"/>
  <c r="O66" i="2"/>
  <c r="Q52" i="2"/>
  <c r="N34" i="2"/>
  <c r="O19" i="2"/>
  <c r="M15" i="2"/>
  <c r="N37" i="2"/>
  <c r="N46" i="2"/>
  <c r="P61" i="2"/>
  <c r="M59" i="2"/>
  <c r="P53" i="2"/>
  <c r="Q16" i="2"/>
  <c r="Q36" i="2"/>
  <c r="M23" i="2"/>
  <c r="P37" i="2"/>
  <c r="N27" i="2"/>
  <c r="O15" i="2"/>
  <c r="O22" i="2"/>
  <c r="Q63" i="2"/>
  <c r="Q29" i="2"/>
  <c r="M28" i="2"/>
  <c r="O57" i="2"/>
  <c r="N22" i="2"/>
  <c r="P18" i="2"/>
  <c r="P31" i="2"/>
  <c r="O50" i="2"/>
  <c r="Q46" i="2"/>
  <c r="Q34" i="2"/>
  <c r="N51" i="2"/>
  <c r="O31" i="2"/>
  <c r="O54" i="2"/>
  <c r="O30" i="2"/>
  <c r="M39" i="2"/>
  <c r="N17" i="2"/>
  <c r="Q26" i="2"/>
  <c r="P47" i="2"/>
  <c r="N55" i="2"/>
  <c r="Q24" i="2"/>
  <c r="Q40" i="2"/>
  <c r="N35" i="2"/>
  <c r="P29" i="2"/>
  <c r="M54" i="2"/>
  <c r="P28" i="2"/>
  <c r="O17" i="2"/>
  <c r="N38" i="2"/>
  <c r="Q51" i="2"/>
  <c r="P15" i="2"/>
  <c r="O34" i="2"/>
  <c r="N12" i="2"/>
  <c r="O13" i="2"/>
  <c r="P7" i="2"/>
  <c r="M31" i="2"/>
  <c r="M42" i="2"/>
  <c r="O55" i="2"/>
  <c r="Q56" i="2"/>
  <c r="M43" i="2"/>
  <c r="O27" i="2"/>
  <c r="N21" i="2"/>
  <c r="N9" i="2"/>
  <c r="O49" i="2"/>
  <c r="N64" i="2"/>
  <c r="P42" i="2"/>
  <c r="N48" i="2"/>
  <c r="P30" i="2"/>
  <c r="Q61" i="2"/>
  <c r="P19" i="2"/>
  <c r="O26" i="2"/>
  <c r="N13" i="2"/>
  <c r="Q27" i="2"/>
  <c r="O62" i="2"/>
  <c r="N62" i="2"/>
  <c r="Q19" i="2"/>
  <c r="Q32" i="2"/>
  <c r="M50" i="2"/>
  <c r="Q45" i="2"/>
  <c r="O37" i="2"/>
  <c r="M19" i="2"/>
  <c r="P21" i="2"/>
  <c r="O61" i="2"/>
  <c r="N28" i="2"/>
  <c r="M65" i="2"/>
  <c r="O21" i="2"/>
  <c r="N59" i="2"/>
  <c r="N39" i="2"/>
  <c r="M20" i="2"/>
  <c r="N7" i="2"/>
  <c r="N16" i="2"/>
  <c r="Q21" i="2"/>
  <c r="P39" i="2"/>
  <c r="O10" i="2"/>
  <c r="M16" i="2"/>
  <c r="P12" i="2"/>
  <c r="P64" i="2"/>
  <c r="M30" i="2"/>
  <c r="Q14" i="2"/>
  <c r="N49" i="2"/>
  <c r="P41" i="2"/>
  <c r="N30" i="2"/>
  <c r="M40" i="2"/>
  <c r="O12" i="2"/>
  <c r="M55" i="2"/>
  <c r="P35" i="2"/>
  <c r="P17" i="2"/>
  <c r="Q48" i="2"/>
  <c r="P38" i="2"/>
  <c r="M46" i="2"/>
  <c r="P11" i="2"/>
  <c r="M26" i="2"/>
  <c r="N18" i="2"/>
  <c r="M49" i="2"/>
  <c r="O36" i="2"/>
  <c r="P9" i="2"/>
  <c r="N23" i="2"/>
  <c r="P56" i="2"/>
  <c r="Q31" i="2"/>
  <c r="P48" i="2"/>
  <c r="M32" i="2"/>
  <c r="M64" i="2"/>
  <c r="P52" i="2"/>
  <c r="M48" i="2"/>
  <c r="O65" i="2"/>
  <c r="N15" i="2"/>
  <c r="M34" i="2"/>
  <c r="O9" i="2"/>
  <c r="O35" i="2"/>
  <c r="P55" i="2"/>
  <c r="M47" i="2"/>
  <c r="Q60" i="2"/>
  <c r="M66" i="2"/>
  <c r="N10" i="2"/>
  <c r="O39" i="2"/>
  <c r="Q37" i="2"/>
  <c r="N53" i="2"/>
  <c r="N20" i="2"/>
  <c r="P33" i="2"/>
  <c r="M7" i="2"/>
  <c r="P32" i="2"/>
  <c r="O41" i="2"/>
  <c r="O42" i="2"/>
  <c r="O18" i="2"/>
  <c r="P50" i="2"/>
  <c r="Q11" i="2"/>
  <c r="O63" i="2"/>
  <c r="M35" i="2"/>
  <c r="P54" i="2"/>
  <c r="O52" i="2"/>
  <c r="Q22" i="2"/>
  <c r="M21" i="2"/>
  <c r="N33" i="2"/>
  <c r="Q65" i="2"/>
  <c r="N11" i="2"/>
  <c r="O33" i="2"/>
  <c r="Q28" i="2"/>
  <c r="O56" i="2"/>
  <c r="N14" i="2"/>
  <c r="M45" i="2"/>
  <c r="N50" i="2"/>
  <c r="Q20" i="2"/>
  <c r="P66" i="2"/>
  <c r="O29" i="2"/>
  <c r="N32" i="2"/>
  <c r="N43" i="2"/>
  <c r="O11" i="2"/>
  <c r="P45" i="2"/>
  <c r="N66" i="2"/>
  <c r="O60" i="2"/>
  <c r="N44" i="2"/>
  <c r="P27" i="2"/>
  <c r="N24" i="2"/>
  <c r="O38" i="2"/>
  <c r="N41" i="2"/>
  <c r="R58" i="2" l="1"/>
  <c r="R25" i="2"/>
  <c r="AB59" i="2"/>
  <c r="R8" i="2"/>
  <c r="AB10" i="2"/>
  <c r="AB42" i="2"/>
  <c r="AB64" i="2"/>
  <c r="R10" i="2"/>
  <c r="AC10" i="2" s="1"/>
  <c r="G54" i="5" s="1"/>
  <c r="R35" i="2"/>
  <c r="R7" i="2"/>
  <c r="AB40" i="2"/>
  <c r="AB8" i="2"/>
  <c r="AB25" i="2"/>
  <c r="AB58" i="2"/>
  <c r="AB60" i="2"/>
  <c r="R61" i="2"/>
  <c r="R59" i="2"/>
  <c r="R40" i="2"/>
  <c r="R43" i="2"/>
  <c r="R50" i="2"/>
  <c r="R47" i="2"/>
  <c r="R9" i="2"/>
  <c r="R31" i="2"/>
  <c r="R60" i="2"/>
  <c r="R55" i="2"/>
  <c r="R15" i="2"/>
  <c r="R54" i="2"/>
  <c r="R29" i="2"/>
  <c r="AC29" i="2" s="1"/>
  <c r="G25" i="5" s="1"/>
  <c r="R65" i="2"/>
  <c r="R49" i="2"/>
  <c r="AC49" i="2" s="1"/>
  <c r="G9" i="5" s="1"/>
  <c r="R66" i="2"/>
  <c r="R11" i="2"/>
  <c r="R21" i="2"/>
  <c r="R53" i="2"/>
  <c r="AC53" i="2" s="1"/>
  <c r="G12" i="5" s="1"/>
  <c r="R64" i="2"/>
  <c r="R26" i="2"/>
  <c r="AC26" i="2" s="1"/>
  <c r="G63" i="5" s="1"/>
  <c r="R17" i="2"/>
  <c r="AC17" i="2" s="1"/>
  <c r="G41" i="5" s="1"/>
  <c r="R30" i="2"/>
  <c r="R42" i="2"/>
  <c r="AC42" i="2" s="1"/>
  <c r="G57" i="5" s="1"/>
  <c r="R39" i="2"/>
  <c r="R22" i="2"/>
  <c r="R46" i="2"/>
  <c r="R41" i="2"/>
  <c r="AC41" i="2" s="1"/>
  <c r="G64" i="5" s="1"/>
  <c r="R27" i="2"/>
  <c r="R63" i="2"/>
  <c r="R34" i="2"/>
  <c r="R57" i="2"/>
  <c r="R24" i="2"/>
  <c r="R32" i="2"/>
  <c r="R16" i="2"/>
  <c r="R14" i="2"/>
  <c r="AC14" i="2" s="1"/>
  <c r="G19" i="5" s="1"/>
  <c r="R18" i="2"/>
  <c r="AC18" i="2" s="1"/>
  <c r="G56" i="5" s="1"/>
  <c r="R48" i="2"/>
  <c r="R12" i="2"/>
  <c r="AC12" i="2" s="1"/>
  <c r="G50" i="5" s="1"/>
  <c r="R20" i="2"/>
  <c r="AC20" i="2" s="1"/>
  <c r="G20" i="5" s="1"/>
  <c r="R28" i="2"/>
  <c r="AC28" i="2" s="1"/>
  <c r="G39" i="5" s="1"/>
  <c r="R45" i="2"/>
  <c r="AC45" i="2" s="1"/>
  <c r="G35" i="5" s="1"/>
  <c r="R62" i="2"/>
  <c r="AC62" i="2" s="1"/>
  <c r="G40" i="5" s="1"/>
  <c r="R56" i="2"/>
  <c r="AC56" i="2" s="1"/>
  <c r="G10" i="5" s="1"/>
  <c r="R13" i="2"/>
  <c r="AC13" i="2" s="1"/>
  <c r="G47" i="5" s="1"/>
  <c r="R38" i="2"/>
  <c r="AC38" i="2" s="1"/>
  <c r="G32" i="5" s="1"/>
  <c r="R37" i="2"/>
  <c r="AC37" i="2" s="1"/>
  <c r="G17" i="5" s="1"/>
  <c r="R19" i="2"/>
  <c r="R51" i="2"/>
  <c r="AC51" i="2" s="1"/>
  <c r="G18" i="5" s="1"/>
  <c r="R33" i="2"/>
  <c r="AC33" i="2" s="1"/>
  <c r="G45" i="5" s="1"/>
  <c r="R23" i="2"/>
  <c r="R36" i="2"/>
  <c r="R52" i="2"/>
  <c r="AC52" i="2" s="1"/>
  <c r="G22" i="5" s="1"/>
  <c r="R44" i="2"/>
  <c r="AC34" i="2" l="1"/>
  <c r="G28" i="5" s="1"/>
  <c r="AC36" i="2"/>
  <c r="G37" i="5" s="1"/>
  <c r="AC30" i="2"/>
  <c r="G14" i="5" s="1"/>
  <c r="AC23" i="2"/>
  <c r="G34" i="5" s="1"/>
  <c r="AC25" i="2"/>
  <c r="G66" i="5" s="1"/>
  <c r="AC19" i="2"/>
  <c r="G13" i="5" s="1"/>
  <c r="AC47" i="2"/>
  <c r="G33" i="5" s="1"/>
  <c r="AC21" i="2"/>
  <c r="G65" i="5" s="1"/>
  <c r="AC44" i="2"/>
  <c r="G61" i="5" s="1"/>
  <c r="AC55" i="2"/>
  <c r="G15" i="5" s="1"/>
  <c r="AC60" i="2"/>
  <c r="G42" i="5" s="1"/>
  <c r="AC40" i="2"/>
  <c r="G52" i="5" s="1"/>
  <c r="AC63" i="2"/>
  <c r="G29" i="5" s="1"/>
  <c r="AC31" i="2"/>
  <c r="G53" i="5" s="1"/>
  <c r="AC48" i="2"/>
  <c r="G21" i="5" s="1"/>
  <c r="AC64" i="2"/>
  <c r="G38" i="5" s="1"/>
  <c r="AC54" i="2"/>
  <c r="G11" i="5" s="1"/>
  <c r="AC8" i="2"/>
  <c r="G46" i="5" s="1"/>
  <c r="AC50" i="2"/>
  <c r="G26" i="5" s="1"/>
  <c r="AC46" i="2"/>
  <c r="G43" i="5" s="1"/>
  <c r="AC16" i="2"/>
  <c r="G51" i="5" s="1"/>
  <c r="AC39" i="2"/>
  <c r="G44" i="5" s="1"/>
  <c r="AC66" i="2"/>
  <c r="G24" i="5" s="1"/>
  <c r="AC59" i="2"/>
  <c r="G59" i="5" s="1"/>
  <c r="AC7" i="2"/>
  <c r="G49" i="5" s="1"/>
  <c r="AC65" i="2"/>
  <c r="G8" i="5" s="1"/>
  <c r="AC58" i="2"/>
  <c r="G58" i="5" s="1"/>
  <c r="AC27" i="2"/>
  <c r="G48" i="5" s="1"/>
  <c r="AC9" i="2"/>
  <c r="G23" i="5" s="1"/>
  <c r="AC24" i="2"/>
  <c r="G62" i="5" s="1"/>
  <c r="AC15" i="2"/>
  <c r="G36" i="5" s="1"/>
  <c r="AC57" i="2"/>
  <c r="G7" i="5" s="1"/>
  <c r="AC11" i="2"/>
  <c r="G55" i="5" s="1"/>
  <c r="AC43" i="2"/>
  <c r="G31" i="5" s="1"/>
  <c r="AC22" i="2"/>
  <c r="G27" i="5" s="1"/>
  <c r="AC32" i="2"/>
  <c r="G30" i="5" s="1"/>
  <c r="AC61" i="2"/>
  <c r="G60" i="5" s="1"/>
  <c r="AC35" i="2"/>
  <c r="G16" i="5" s="1"/>
</calcChain>
</file>

<file path=xl/sharedStrings.xml><?xml version="1.0" encoding="utf-8"?>
<sst xmlns="http://schemas.openxmlformats.org/spreadsheetml/2006/main" count="574" uniqueCount="160">
  <si>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</si>
  <si>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</si>
  <si>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</si>
  <si>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</si>
  <si>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</si>
  <si>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</si>
  <si>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</si>
  <si>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</si>
  <si>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</si>
  <si>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</si>
  <si>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</si>
  <si>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</si>
  <si>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</si>
  <si>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</si>
  <si>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</si>
  <si>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</si>
  <si>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</si>
  <si>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</si>
  <si>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</si>
  <si>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</si>
  <si>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</si>
  <si>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</si>
  <si>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</si>
  <si>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</si>
  <si>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</si>
  <si>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</si>
  <si>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</si>
  <si>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</si>
  <si>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</si>
  <si>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</si>
  <si>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</si>
  <si>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</si>
  <si>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</si>
  <si>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</si>
  <si>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</si>
  <si>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</si>
  <si>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</si>
  <si>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</si>
  <si>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</si>
  <si>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</si>
  <si>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</si>
  <si>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</si>
  <si>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</si>
  <si>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</si>
  <si>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</si>
  <si>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</si>
  <si>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</si>
  <si>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</si>
  <si>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</si>
  <si>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</si>
  <si>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</si>
  <si>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</si>
  <si>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</si>
  <si>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</si>
  <si>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</si>
  <si>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</si>
  <si>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</si>
  <si>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</si>
  <si>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</si>
  <si>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</si>
  <si>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Mjög andvíg/ur</t>
  </si>
  <si>
    <t>Frekar andvíg/ur</t>
  </si>
  <si>
    <t>Frekar fylgjandi</t>
  </si>
  <si>
    <t>Mjög fylgjandi</t>
  </si>
  <si>
    <t>Hlutlaus</t>
  </si>
  <si>
    <t>Kosningapróf Viðskiptaráðs 2024</t>
  </si>
  <si>
    <t>Stuðningur</t>
  </si>
  <si>
    <t>#</t>
  </si>
  <si>
    <t>Málefnasvið</t>
  </si>
  <si>
    <t>Málefni</t>
  </si>
  <si>
    <t>Fullyrðing</t>
  </si>
  <si>
    <t xml:space="preserve"> </t>
  </si>
  <si>
    <t>Samtals</t>
  </si>
  <si>
    <t>Skriflegt</t>
  </si>
  <si>
    <t>Formerki</t>
  </si>
  <si>
    <t>Opinber rekstur</t>
  </si>
  <si>
    <t>Skattar</t>
  </si>
  <si>
    <t>Afnema ætti tolla á innflutt matvæli</t>
  </si>
  <si>
    <t>Draga ætti úr jöfnunaráhrifum tekjuskatts, t.d. með lækkun eða fækkun skattþrepa</t>
  </si>
  <si>
    <t>Jafna ætti þrep virðisaukaskatts og fækka undanþágum</t>
  </si>
  <si>
    <t>Leggja ætti á stóreignaskatt</t>
  </si>
  <si>
    <t>Lækka ætti bankaskatt</t>
  </si>
  <si>
    <t>Lækka ætti fjármagnstekjuskatt</t>
  </si>
  <si>
    <t>Lækka ætti tekjuskatt lögaðila</t>
  </si>
  <si>
    <t>Lækka ætti tryggingagjald</t>
  </si>
  <si>
    <t>Útgjöld</t>
  </si>
  <si>
    <t>Draga ætti úr kostnaði ríkissjóðs vegna endurgreiðslna til verkefna í kvikmyndagerð</t>
  </si>
  <si>
    <t>Draga ætti úr umfangi Jöfnunarsjóðs sveitarfélaga</t>
  </si>
  <si>
    <t>Hætta ætti niðurgreiðslum vegna kaupa á nýjum rafmagnsbílum</t>
  </si>
  <si>
    <t>Leggja ætti niður vaxtabótakerfið</t>
  </si>
  <si>
    <t>Ríkissjóður ætti að hætta að styrkja starf stjórnmálasamtaka</t>
  </si>
  <si>
    <t>Setja ætti á útgjaldareglu sem takmarkar vöxt ríkisútgjalda milli ára</t>
  </si>
  <si>
    <t>Skólamáltíðir eiga að vera gjaldfrjálsar óháð tekjum</t>
  </si>
  <si>
    <t>Opinber umgjörð</t>
  </si>
  <si>
    <t>Efnahagur</t>
  </si>
  <si>
    <t>Fækka ætti fasteignum í eigu ríkisins</t>
  </si>
  <si>
    <t>Ljúka ætti sölu á Íslandsbanka innan tveggja ára</t>
  </si>
  <si>
    <t>Selja ætti hlut í Landsbankanum</t>
  </si>
  <si>
    <t>Selja ætti hlut í Landsvirkjun</t>
  </si>
  <si>
    <t>Selja ætti hlut í rekstri Keflavíkurflugvallar</t>
  </si>
  <si>
    <t>Slíta ætti Íbúðalánasjóði á næsta kjörtímabili</t>
  </si>
  <si>
    <t>Stofnanir og skipulag</t>
  </si>
  <si>
    <t>Auka ætti hlutdeild faggiltra einkaaðila í eftirliti sem er á ábyrgð hins opinbera, t.d. vinnuvéla- og heilbrigðiseftirlit</t>
  </si>
  <si>
    <t>Endurskoða ætti umgjörð heilbrigðiseftirlits hér á landi og sameina heilbrigðisumdæmin í eitt</t>
  </si>
  <si>
    <t>Færa ætti réttindi opinberra starfsmanna nær almennum vinnumarkaði hvað varðar starfsöryggi</t>
  </si>
  <si>
    <t>Leggja ætti niður embætti Umboðsmanns skuldara</t>
  </si>
  <si>
    <t>Leggja ætti niður Fjölmiðlanefnd og færa lögbundin verkefni annað</t>
  </si>
  <si>
    <t>Ríkið ætti að hætta rekstri ÁTVR</t>
  </si>
  <si>
    <t>Stjórnvöld eiga að greiða fyrir samningum á almennum vinnumarkaði með auknum útgjöldum</t>
  </si>
  <si>
    <t>Sameina ætti Samkeppniseftirlitið, Fjarskipta- og Neytendastofu í eina stofnun á sviði neytendaverndar</t>
  </si>
  <si>
    <t>Sameina ætti sýslumannsembættin í eitt</t>
  </si>
  <si>
    <t>Rekstrarumhverfi</t>
  </si>
  <si>
    <t>Atvinnuvegir</t>
  </si>
  <si>
    <t>Afnema ætti styrki til einkarekinna fjölmiðla samhliða því að taka RÚV af auglýsingamarkaði</t>
  </si>
  <si>
    <t>Auka ætti aðkomu einkaaðila að innviðaframkvæmdum, t.d. í gegnum svokölluð PPP verkefni</t>
  </si>
  <si>
    <t>Auka ætti frjálsræði á leigubílamarkaði á Íslandi</t>
  </si>
  <si>
    <t>Auka ætti frjálsræði í veðmálastarfsemi á Íslandi með upptöku starfsleyfa</t>
  </si>
  <si>
    <t>Draga ætti úr lögverndun starfa og starfsheita</t>
  </si>
  <si>
    <t>Leyfa ætti auglýsingar á áfengi í innlendum miðlum</t>
  </si>
  <si>
    <t>Leyfa ætti sölu á lausasölulyfjum í dagvöruverslunum</t>
  </si>
  <si>
    <t>Rýmka ætti reglur í kringum kaupaukagreiðslur á fjármálamarkaði</t>
  </si>
  <si>
    <t>Taka ætti upp jarðræktarstyrki í landbúnaði í stað framleiðslustyrkja</t>
  </si>
  <si>
    <t>Regluverk</t>
  </si>
  <si>
    <t>Afnema ætti heimild fyrir forgangsréttarákvæðum í kjarasamningum</t>
  </si>
  <si>
    <t>Afnema ætti lagakvöð um jafnlaunavottun</t>
  </si>
  <si>
    <t>Auka ætti heimildir ríkissáttasemjara í kjaradeilum</t>
  </si>
  <si>
    <t>Banna ætti innflutning á jarðefnaeldsneytisbílum</t>
  </si>
  <si>
    <t>Hækka ætti viðmiðunarmörk í samrunamálum til samræmis við önnur Norðurlönd</t>
  </si>
  <si>
    <t>Ísland ætti að ganga lengra en Evrópusambandið í að draga úr útblæstri gróðurhúsalofttegunda</t>
  </si>
  <si>
    <t>Innviðir</t>
  </si>
  <si>
    <t>Heilbrigði, menntun og velferð</t>
  </si>
  <si>
    <t>Auka ætti kennsluskyldu á grunnskólastigi</t>
  </si>
  <si>
    <t>Innleiða ætti virkt endurmat á örorku</t>
  </si>
  <si>
    <t>Sjúkratryggingar eiga að semja við einkaaðila jafnt sem opinbera aðila um annars stigs heilbrigðisþjónustu, t.d. ákveðnar skurðaðgerðir</t>
  </si>
  <si>
    <t>Styðjast ætti við fjölbreytt rekstrarform við veitingu heilbrigðisþjónustu</t>
  </si>
  <si>
    <t>Taka ætti upp samræmt námsmat við lok grunnskólagöngu</t>
  </si>
  <si>
    <t>Húsnæði</t>
  </si>
  <si>
    <t>Afnema ætti stimpilgjald við kaup á fasteignum</t>
  </si>
  <si>
    <t>Auka ætti hlutdeild félagslegs húsnæðis á fasteignamarkaði</t>
  </si>
  <si>
    <t>Hætta ætti að veita hlutdeildarlán</t>
  </si>
  <si>
    <t>Kærunefnd húsamála ætti að geta breytt leiguverði í leigusamningum</t>
  </si>
  <si>
    <t>Setja ætti frekari takmarkanir á skammtímaleigu íbúða</t>
  </si>
  <si>
    <t>Orka</t>
  </si>
  <si>
    <t>Afnema ætti rammaáætlun til að flýta fyrir frekari orkuöflun</t>
  </si>
  <si>
    <t>Byggja ætti upp raforkumarkað fyrir fyrirtæki hér á landi</t>
  </si>
  <si>
    <t>Byggja ætti upp vindorkuver á Íslandi</t>
  </si>
  <si>
    <t>Auka ætti orkuöflun í jarðvarma og vatnsafli á Íslandi</t>
  </si>
  <si>
    <t>Leyfa ætti rannsóknir og vinnslu á olíuauðlindum innan lögsögu Íslands</t>
  </si>
  <si>
    <t>Afstaða þátttakenda</t>
  </si>
  <si>
    <t>Dreifing</t>
  </si>
  <si>
    <t>Fylgjandi</t>
  </si>
  <si>
    <t>Andvíg</t>
  </si>
  <si>
    <t>Ó</t>
  </si>
  <si>
    <t>S</t>
  </si>
  <si>
    <t>Afstaða þátttakenda þann 25. nóvember kl 13.00</t>
  </si>
  <si>
    <t>Afstaða Viðskiptaráðs</t>
  </si>
  <si>
    <t>Stuðningur við afstöðu Viðskiptaráðs</t>
  </si>
  <si>
    <t>Samantekt á niðurstöðum, raðað í minnkandi röð eftir stuðningi við afstöðu Viðskiptaráðs</t>
  </si>
  <si>
    <t>Samstaða 
þátttakenda</t>
  </si>
  <si>
    <t>Afstaða
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</si>
</sst>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2"/>
      <color theme="1"/>
      <name val="IBMPlexSans"/>
      <family val="2"/>
    </font>
    <font>
      <sz val="12"/>
      <color theme="1"/>
      <name val="IBMPlexSans"/>
      <family val="2"/>
    </font>
    <font>
      <sz val="8"/>
      <name val="IBMPlexSans"/>
      <family val="2"/>
    </font>
    <font>
      <b/>
      <sz val="12"/>
      <color theme="1"/>
      <name val="IBMPlexSans"/>
    </font>
    <font>
      <sz val="12"/>
      <color theme="1"/>
      <name val="IBM Plex Sans"/>
      <family val="2"/>
    </font>
    <font>
      <i/>
      <sz val="12"/>
      <color theme="1"/>
      <name val="IBMPlexSans"/>
    </font>
    <font>
      <i/>
      <sz val="12"/>
      <color rgb="FF000000"/>
      <name val="IBMPlexSans"/>
    </font>
    <font>
      <b/>
      <sz val="12"/>
      <color rgb="FF000000"/>
      <name val="IBMPlexSans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9" fontId="0" fillId="0" borderId="0" xfId="1" applyFont="1"/>
    <xf numFmtId="164" fontId="0" fillId="0" borderId="0" xfId="1" applyNumberFormat="1" applyFont="1"/>
    <xf numFmtId="2" fontId="0" fillId="0" borderId="0" xfId="0" applyNumberFormat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164" fontId="6" fillId="0" borderId="0" xfId="0" applyNumberFormat="1" applyFont="1"/>
    <xf numFmtId="9" fontId="0" fillId="2" borderId="0" xfId="1" applyFont="1" applyFill="1"/>
    <xf numFmtId="0" fontId="4" fillId="3" borderId="0" xfId="0" applyFont="1" applyFill="1"/>
    <xf numFmtId="0" fontId="7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FB76A-EC87-4B47-BF58-93B3A6708EE7}">
  <dimension ref="B2:L66"/>
  <sheetViews>
    <sheetView showGridLines="0" tabSelected="1" zoomScaleNormal="100" workbookViewId="0"/>
  </sheetViews>
  <sheetFormatPr baseColWidth="10" defaultColWidth="11.5703125" defaultRowHeight="20.25" customHeight="1"/>
  <cols>
    <col min="1" max="1" width="3.28515625" customWidth="1"/>
    <col min="2" max="2" width="6.42578125" customWidth="1"/>
    <col min="3" max="3" width="14.28515625" bestFit="1" customWidth="1"/>
    <col min="4" max="4" width="13" customWidth="1"/>
    <col min="5" max="5" width="41.5703125" customWidth="1"/>
    <col min="6" max="6" width="7.42578125" customWidth="1"/>
    <col min="7" max="7" width="11.5703125" customWidth="1"/>
    <col min="8" max="12" width="5.42578125" customWidth="1"/>
  </cols>
  <sheetData>
    <row r="2" spans="2:12" ht="20.25" customHeight="1">
      <c r="B2" s="1" t="s">
        <v>65</v>
      </c>
      <c r="E2" s="2"/>
      <c r="F2" s="2"/>
    </row>
    <row r="3" spans="2:12" ht="20.25" customHeight="1">
      <c r="B3" t="s">
        <v>157</v>
      </c>
    </row>
    <row r="4" spans="2:12" ht="20.25" customHeight="1">
      <c r="H4" s="1" t="s">
        <v>149</v>
      </c>
    </row>
    <row r="5" spans="2:12" ht="20.25" customHeight="1">
      <c r="H5" s="1"/>
    </row>
    <row r="6" spans="2:12" ht="34">
      <c r="B6" s="2" t="s">
        <v>67</v>
      </c>
      <c r="C6" s="1" t="s">
        <v>68</v>
      </c>
      <c r="D6" s="1" t="s">
        <v>69</v>
      </c>
      <c r="E6" s="1" t="s">
        <v>70</v>
      </c>
      <c r="F6" s="18" t="s">
        <v>159</v>
      </c>
      <c r="G6" s="18" t="s">
        <v>158</v>
      </c>
      <c r="H6" s="1">
        <v>1</v>
      </c>
      <c r="I6" s="1">
        <v>2</v>
      </c>
      <c r="J6" s="16">
        <v>3</v>
      </c>
      <c r="K6" s="16">
        <v>4</v>
      </c>
      <c r="L6" s="1">
        <v>5</v>
      </c>
    </row>
    <row r="7" spans="2:12" ht="20.25" customHeight="1">
      <c r="B7" s="4">
        <v>51</v>
      </c>
      <c r="C7" s="3" t="s">
        <v>129</v>
      </c>
      <c r="D7" s="3" t="s">
        <v>136</v>
      </c>
      <c r="E7" s="3" t="s">
        <v>137</v>
      </c>
      <c r="F7" s="3">
        <f>utreikn!U57</f>
        <v>1</v>
      </c>
      <c r="G7" s="9">
        <f>utreikn!AC57</f>
        <v>4.3200854700854698</v>
      </c>
      <c r="H7" s="7">
        <f>utreikn!W57</f>
        <v>7.6923076923076927E-3</v>
      </c>
      <c r="I7" s="7">
        <f>utreikn!X57</f>
        <v>2.8632478632478631E-2</v>
      </c>
      <c r="J7" s="7">
        <f>utreikn!Y57</f>
        <v>0.13974358974358975</v>
      </c>
      <c r="K7" s="7">
        <f>utreikn!Z57</f>
        <v>0.28376068376068375</v>
      </c>
      <c r="L7" s="7">
        <f>utreikn!AA57</f>
        <v>0.54017094017094014</v>
      </c>
    </row>
    <row r="8" spans="2:12" ht="20.25" customHeight="1">
      <c r="B8" s="4">
        <v>59</v>
      </c>
      <c r="C8" s="3" t="s">
        <v>129</v>
      </c>
      <c r="D8" s="3" t="s">
        <v>142</v>
      </c>
      <c r="E8" s="3" t="s">
        <v>146</v>
      </c>
      <c r="F8" s="3">
        <f>utreikn!U65</f>
        <v>1</v>
      </c>
      <c r="G8" s="9">
        <f>utreikn!AC65</f>
        <v>4.1883810337462624</v>
      </c>
      <c r="H8" s="7">
        <f>utreikn!W65</f>
        <v>1.1533532678342588E-2</v>
      </c>
      <c r="I8" s="7">
        <f>utreikn!X65</f>
        <v>4.1862451943613842E-2</v>
      </c>
      <c r="J8" s="7">
        <f>utreikn!Y65</f>
        <v>0.13028620247757369</v>
      </c>
      <c r="K8" s="7">
        <f>utreikn!Z65</f>
        <v>0.37932507475437849</v>
      </c>
      <c r="L8" s="7">
        <f>utreikn!AA65</f>
        <v>0.43699273814609141</v>
      </c>
    </row>
    <row r="9" spans="2:12" ht="20.25" customHeight="1">
      <c r="B9" s="4">
        <v>43</v>
      </c>
      <c r="C9" s="3" t="s">
        <v>111</v>
      </c>
      <c r="D9" s="3" t="s">
        <v>122</v>
      </c>
      <c r="E9" s="3" t="s">
        <v>126</v>
      </c>
      <c r="F9" s="3">
        <f>utreikn!U49</f>
        <v>-1</v>
      </c>
      <c r="G9" s="9">
        <f>utreikn!AC49</f>
        <v>4.0740582191780828</v>
      </c>
      <c r="H9" s="7">
        <f>utreikn!W49</f>
        <v>3.3818493150684935E-2</v>
      </c>
      <c r="I9" s="7">
        <f>utreikn!X49</f>
        <v>0.10231164383561644</v>
      </c>
      <c r="J9" s="7">
        <f>utreikn!Y49</f>
        <v>0.11258561643835617</v>
      </c>
      <c r="K9" s="7">
        <f>utreikn!Z49</f>
        <v>0.25856164383561642</v>
      </c>
      <c r="L9" s="7">
        <f>utreikn!AA49</f>
        <v>0.49272260273972601</v>
      </c>
    </row>
    <row r="10" spans="2:12" ht="20.25" customHeight="1">
      <c r="B10" s="4">
        <v>50</v>
      </c>
      <c r="C10" s="3" t="s">
        <v>129</v>
      </c>
      <c r="D10" s="3" t="s">
        <v>130</v>
      </c>
      <c r="E10" s="3" t="s">
        <v>135</v>
      </c>
      <c r="F10" s="3">
        <f>utreikn!U56</f>
        <v>1</v>
      </c>
      <c r="G10" s="9">
        <f>utreikn!AC56</f>
        <v>3.9897567221510886</v>
      </c>
      <c r="H10" s="7">
        <f>utreikn!W56</f>
        <v>4.8655569782330349E-2</v>
      </c>
      <c r="I10" s="7">
        <f>utreikn!X56</f>
        <v>7.8958600085360653E-2</v>
      </c>
      <c r="J10" s="7">
        <f>utreikn!Y56</f>
        <v>8.5360648740930425E-2</v>
      </c>
      <c r="K10" s="7">
        <f>utreikn!Z56</f>
        <v>0.40802390098164748</v>
      </c>
      <c r="L10" s="7">
        <f>utreikn!AA56</f>
        <v>0.37900128040973113</v>
      </c>
    </row>
    <row r="11" spans="2:12" ht="20.25" customHeight="1">
      <c r="B11" s="4">
        <v>48</v>
      </c>
      <c r="C11" s="3" t="s">
        <v>129</v>
      </c>
      <c r="D11" s="3" t="s">
        <v>130</v>
      </c>
      <c r="E11" s="3" t="s">
        <v>133</v>
      </c>
      <c r="F11" s="3">
        <f>utreikn!U54</f>
        <v>1</v>
      </c>
      <c r="G11" s="9">
        <f>utreikn!AC54</f>
        <v>3.9607173356105898</v>
      </c>
      <c r="H11" s="7">
        <f>utreikn!W54</f>
        <v>4.8676345004269858E-2</v>
      </c>
      <c r="I11" s="7">
        <f>utreikn!X54</f>
        <v>7.3441502988898372E-2</v>
      </c>
      <c r="J11" s="7">
        <f>utreikn!Y54</f>
        <v>0.1426131511528608</v>
      </c>
      <c r="K11" s="7">
        <f>utreikn!Z54</f>
        <v>0.33902647309991463</v>
      </c>
      <c r="L11" s="7">
        <f>utreikn!AA54</f>
        <v>0.39624252775405638</v>
      </c>
    </row>
    <row r="12" spans="2:12" ht="20.25" customHeight="1">
      <c r="B12" s="4">
        <v>47</v>
      </c>
      <c r="C12" s="3" t="s">
        <v>129</v>
      </c>
      <c r="D12" s="3" t="s">
        <v>130</v>
      </c>
      <c r="E12" s="3" t="s">
        <v>132</v>
      </c>
      <c r="F12" s="3">
        <f>utreikn!U53</f>
        <v>1</v>
      </c>
      <c r="G12" s="9">
        <f>utreikn!AC53</f>
        <v>3.8736570691877952</v>
      </c>
      <c r="H12" s="7">
        <f>utreikn!W53</f>
        <v>2.922217447357112E-2</v>
      </c>
      <c r="I12" s="7">
        <f>utreikn!X53</f>
        <v>5.1138805328749461E-2</v>
      </c>
      <c r="J12" s="7">
        <f>utreikn!Y53</f>
        <v>0.2191663085517834</v>
      </c>
      <c r="K12" s="7">
        <f>utreikn!Z53</f>
        <v>0.41770519982810483</v>
      </c>
      <c r="L12" s="7">
        <f>utreikn!AA53</f>
        <v>0.28276751181779114</v>
      </c>
    </row>
    <row r="13" spans="2:12" ht="20.25" customHeight="1">
      <c r="B13" s="4">
        <v>13</v>
      </c>
      <c r="C13" s="3" t="s">
        <v>75</v>
      </c>
      <c r="D13" s="3" t="s">
        <v>85</v>
      </c>
      <c r="E13" s="3" t="s">
        <v>90</v>
      </c>
      <c r="F13" s="3">
        <f>utreikn!U19</f>
        <v>1</v>
      </c>
      <c r="G13" s="9">
        <f>utreikn!AC19</f>
        <v>3.8539804171988079</v>
      </c>
      <c r="H13" s="7">
        <f>utreikn!W19</f>
        <v>3.8739889314601955E-2</v>
      </c>
      <c r="I13" s="7">
        <f>utreikn!X19</f>
        <v>0.13495104299702002</v>
      </c>
      <c r="J13" s="7">
        <f>utreikn!Y19</f>
        <v>0.15197956577266922</v>
      </c>
      <c r="K13" s="7">
        <f>utreikn!Z19</f>
        <v>0.28224776500638571</v>
      </c>
      <c r="L13" s="7">
        <f>utreikn!AA19</f>
        <v>0.39208173690932313</v>
      </c>
    </row>
    <row r="14" spans="2:12" ht="20.25" customHeight="1">
      <c r="B14" s="4">
        <v>24</v>
      </c>
      <c r="C14" s="3" t="s">
        <v>93</v>
      </c>
      <c r="D14" s="3" t="s">
        <v>101</v>
      </c>
      <c r="E14" s="3" t="s">
        <v>104</v>
      </c>
      <c r="F14" s="3">
        <f>utreikn!U30</f>
        <v>1</v>
      </c>
      <c r="G14" s="9">
        <f>utreikn!AC30</f>
        <v>3.8521367521367522</v>
      </c>
      <c r="H14" s="7">
        <f>utreikn!W30</f>
        <v>4.05982905982906E-2</v>
      </c>
      <c r="I14" s="7">
        <f>utreikn!X30</f>
        <v>8.2051282051282051E-2</v>
      </c>
      <c r="J14" s="7">
        <f>utreikn!Y30</f>
        <v>0.18247863247863247</v>
      </c>
      <c r="K14" s="7">
        <f>utreikn!Z30</f>
        <v>0.37435897435897436</v>
      </c>
      <c r="L14" s="7">
        <f>utreikn!AA30</f>
        <v>0.32051282051282054</v>
      </c>
    </row>
    <row r="15" spans="2:12" ht="20.25" customHeight="1">
      <c r="B15" s="4">
        <v>49</v>
      </c>
      <c r="C15" s="3" t="s">
        <v>129</v>
      </c>
      <c r="D15" s="3" t="s">
        <v>130</v>
      </c>
      <c r="E15" s="3" t="s">
        <v>134</v>
      </c>
      <c r="F15" s="3">
        <f>utreikn!U55</f>
        <v>1</v>
      </c>
      <c r="G15" s="9">
        <f>utreikn!AC55</f>
        <v>3.8340480274442537</v>
      </c>
      <c r="H15" s="7">
        <f>utreikn!W55</f>
        <v>5.2315608919382507E-2</v>
      </c>
      <c r="I15" s="7">
        <f>utreikn!X55</f>
        <v>9.9056603773584911E-2</v>
      </c>
      <c r="J15" s="7">
        <f>utreikn!Y55</f>
        <v>0.13507718696397941</v>
      </c>
      <c r="K15" s="7">
        <f>utreikn!Z55</f>
        <v>0.38936535162950259</v>
      </c>
      <c r="L15" s="7">
        <f>utreikn!AA55</f>
        <v>0.32418524871355059</v>
      </c>
    </row>
    <row r="16" spans="2:12" ht="20.25" customHeight="1">
      <c r="B16" s="4">
        <v>29</v>
      </c>
      <c r="C16" s="3" t="s">
        <v>93</v>
      </c>
      <c r="D16" s="3" t="s">
        <v>101</v>
      </c>
      <c r="E16" s="3" t="s">
        <v>109</v>
      </c>
      <c r="F16" s="3">
        <f>utreikn!U35</f>
        <v>1</v>
      </c>
      <c r="G16" s="9">
        <f>utreikn!AC35</f>
        <v>3.6960068699012454</v>
      </c>
      <c r="H16" s="7">
        <f>utreikn!W35</f>
        <v>3.6496350364963501E-2</v>
      </c>
      <c r="I16" s="7">
        <f>utreikn!X35</f>
        <v>7.2133963074280813E-2</v>
      </c>
      <c r="J16" s="7">
        <f>utreikn!Y35</f>
        <v>0.28810648346930012</v>
      </c>
      <c r="K16" s="7">
        <f>utreikn!Z35</f>
        <v>0.36539287247745816</v>
      </c>
      <c r="L16" s="7">
        <f>utreikn!AA35</f>
        <v>0.23787033061399743</v>
      </c>
    </row>
    <row r="17" spans="2:12" ht="20.25" customHeight="1">
      <c r="B17" s="4">
        <v>31</v>
      </c>
      <c r="C17" s="3" t="s">
        <v>111</v>
      </c>
      <c r="D17" s="3" t="s">
        <v>112</v>
      </c>
      <c r="E17" s="3" t="s">
        <v>113</v>
      </c>
      <c r="F17" s="3">
        <f>utreikn!U37</f>
        <v>1</v>
      </c>
      <c r="G17" s="9">
        <f>utreikn!AC37</f>
        <v>3.5893926432848584</v>
      </c>
      <c r="H17" s="7">
        <f>utreikn!W37</f>
        <v>7.4422583404619339E-2</v>
      </c>
      <c r="I17" s="7">
        <f>utreikn!X37</f>
        <v>0.17194183062446536</v>
      </c>
      <c r="J17" s="7">
        <f>utreikn!Y37</f>
        <v>0.15996578272027373</v>
      </c>
      <c r="K17" s="7">
        <f>utreikn!Z37</f>
        <v>0.27715996578272029</v>
      </c>
      <c r="L17" s="7">
        <f>utreikn!AA37</f>
        <v>0.31650983746792127</v>
      </c>
    </row>
    <row r="18" spans="2:12" ht="20.25" customHeight="1">
      <c r="B18" s="4">
        <v>45</v>
      </c>
      <c r="C18" s="3" t="s">
        <v>111</v>
      </c>
      <c r="D18" s="3" t="s">
        <v>122</v>
      </c>
      <c r="E18" s="3" t="s">
        <v>128</v>
      </c>
      <c r="F18" s="3">
        <f>utreikn!U51</f>
        <v>-1</v>
      </c>
      <c r="G18" s="9">
        <f>utreikn!AC51</f>
        <v>3.5781317262160997</v>
      </c>
      <c r="H18" s="7">
        <f>utreikn!W51</f>
        <v>8.3082221265604828E-2</v>
      </c>
      <c r="I18" s="7">
        <f>utreikn!X51</f>
        <v>0.16616444253120966</v>
      </c>
      <c r="J18" s="7">
        <f>utreikn!Y51</f>
        <v>0.17606543263021954</v>
      </c>
      <c r="K18" s="7">
        <f>utreikn!Z51</f>
        <v>0.23891519586741283</v>
      </c>
      <c r="L18" s="7">
        <f>utreikn!AA51</f>
        <v>0.33577270770555318</v>
      </c>
    </row>
    <row r="19" spans="2:12" ht="20.25" customHeight="1">
      <c r="B19" s="4">
        <v>8</v>
      </c>
      <c r="C19" s="3" t="s">
        <v>75</v>
      </c>
      <c r="D19" s="3" t="s">
        <v>76</v>
      </c>
      <c r="E19" s="3" t="s">
        <v>84</v>
      </c>
      <c r="F19" s="3">
        <f>utreikn!U14</f>
        <v>1</v>
      </c>
      <c r="G19" s="9">
        <f>utreikn!AC14</f>
        <v>3.5293118096856415</v>
      </c>
      <c r="H19" s="7">
        <f>utreikn!W14</f>
        <v>4.9277824978759557E-2</v>
      </c>
      <c r="I19" s="7">
        <f>utreikn!X14</f>
        <v>0.11682242990654206</v>
      </c>
      <c r="J19" s="7">
        <f>utreikn!Y14</f>
        <v>0.29821580288870009</v>
      </c>
      <c r="K19" s="7">
        <f>utreikn!Z14</f>
        <v>0.32667799490229399</v>
      </c>
      <c r="L19" s="7">
        <f>utreikn!AA14</f>
        <v>0.20900594732370434</v>
      </c>
    </row>
    <row r="20" spans="2:12" ht="20.25" customHeight="1">
      <c r="B20" s="4">
        <v>14</v>
      </c>
      <c r="C20" s="3" t="s">
        <v>75</v>
      </c>
      <c r="D20" s="3" t="s">
        <v>85</v>
      </c>
      <c r="E20" s="3" t="s">
        <v>91</v>
      </c>
      <c r="F20" s="3">
        <f>utreikn!U20</f>
        <v>1</v>
      </c>
      <c r="G20" s="9">
        <f>utreikn!AC20</f>
        <v>3.5102564102564102</v>
      </c>
      <c r="H20" s="7">
        <f>utreikn!W20</f>
        <v>3.2051282051282048E-2</v>
      </c>
      <c r="I20" s="7">
        <f>utreikn!X20</f>
        <v>0.11025641025641025</v>
      </c>
      <c r="J20" s="7">
        <f>utreikn!Y20</f>
        <v>0.35299145299145301</v>
      </c>
      <c r="K20" s="7">
        <f>utreikn!Z20</f>
        <v>0.3247863247863248</v>
      </c>
      <c r="L20" s="7">
        <f>utreikn!AA20</f>
        <v>0.17991452991452991</v>
      </c>
    </row>
    <row r="21" spans="2:12" ht="20.25" customHeight="1">
      <c r="B21" s="4">
        <v>42</v>
      </c>
      <c r="C21" s="3" t="s">
        <v>111</v>
      </c>
      <c r="D21" s="3" t="s">
        <v>122</v>
      </c>
      <c r="E21" s="3" t="s">
        <v>125</v>
      </c>
      <c r="F21" s="3">
        <f>utreikn!U48</f>
        <v>1</v>
      </c>
      <c r="G21" s="9">
        <f>utreikn!AC48</f>
        <v>3.5019388194743644</v>
      </c>
      <c r="H21" s="7">
        <f>utreikn!W48</f>
        <v>4.4377423524342957E-2</v>
      </c>
      <c r="I21" s="7">
        <f>utreikn!X48</f>
        <v>0.11848341232227488</v>
      </c>
      <c r="J21" s="7">
        <f>utreikn!Y48</f>
        <v>0.29771650150797069</v>
      </c>
      <c r="K21" s="7">
        <f>utreikn!Z48</f>
        <v>0.36966824644549762</v>
      </c>
      <c r="L21" s="7">
        <f>utreikn!AA48</f>
        <v>0.16975441619991383</v>
      </c>
    </row>
    <row r="22" spans="2:12" ht="20.25" customHeight="1">
      <c r="B22" s="4">
        <v>46</v>
      </c>
      <c r="C22" s="3" t="s">
        <v>129</v>
      </c>
      <c r="D22" s="3" t="s">
        <v>130</v>
      </c>
      <c r="E22" s="3" t="s">
        <v>131</v>
      </c>
      <c r="F22" s="3">
        <f>utreikn!U52</f>
        <v>1</v>
      </c>
      <c r="G22" s="9">
        <f>utreikn!AC52</f>
        <v>3.4951001278227527</v>
      </c>
      <c r="H22" s="7">
        <f>utreikn!W52</f>
        <v>8.0954409884959527E-2</v>
      </c>
      <c r="I22" s="7">
        <f>utreikn!X52</f>
        <v>0.13804857264593098</v>
      </c>
      <c r="J22" s="7">
        <f>utreikn!Y52</f>
        <v>0.20153387302939924</v>
      </c>
      <c r="K22" s="7">
        <f>utreikn!Z52</f>
        <v>0.36386876864081807</v>
      </c>
      <c r="L22" s="7">
        <f>utreikn!AA52</f>
        <v>0.21559437579889221</v>
      </c>
    </row>
    <row r="23" spans="2:12" ht="20.25" customHeight="1">
      <c r="B23" s="4">
        <v>3</v>
      </c>
      <c r="C23" s="3" t="s">
        <v>75</v>
      </c>
      <c r="D23" s="3" t="s">
        <v>76</v>
      </c>
      <c r="E23" s="3" t="s">
        <v>79</v>
      </c>
      <c r="F23" s="3">
        <f>utreikn!U9</f>
        <v>1</v>
      </c>
      <c r="G23" s="9">
        <f>utreikn!AC9</f>
        <v>3.4923857868020303</v>
      </c>
      <c r="H23" s="7">
        <f>utreikn!W9</f>
        <v>5.4568527918781723E-2</v>
      </c>
      <c r="I23" s="7">
        <f>utreikn!X9</f>
        <v>0.12817258883248731</v>
      </c>
      <c r="J23" s="7">
        <f>utreikn!Y9</f>
        <v>0.28130287648054147</v>
      </c>
      <c r="K23" s="7">
        <f>utreikn!Z9</f>
        <v>0.34221658206429778</v>
      </c>
      <c r="L23" s="7">
        <f>utreikn!AA9</f>
        <v>0.19373942470389172</v>
      </c>
    </row>
    <row r="24" spans="2:12" ht="20.25" customHeight="1">
      <c r="B24" s="4">
        <v>60</v>
      </c>
      <c r="C24" s="3" t="s">
        <v>129</v>
      </c>
      <c r="D24" s="3" t="s">
        <v>142</v>
      </c>
      <c r="E24" s="3" t="s">
        <v>147</v>
      </c>
      <c r="F24" s="3">
        <f>utreikn!U66</f>
        <v>1</v>
      </c>
      <c r="G24" s="9">
        <f>utreikn!AC66</f>
        <v>3.4845890410958904</v>
      </c>
      <c r="H24" s="7">
        <f>utreikn!W66</f>
        <v>0.13056506849315069</v>
      </c>
      <c r="I24" s="7">
        <f>utreikn!X66</f>
        <v>0.1151541095890411</v>
      </c>
      <c r="J24" s="7">
        <f>utreikn!Y66</f>
        <v>0.1716609589041096</v>
      </c>
      <c r="K24" s="7">
        <f>utreikn!Z66</f>
        <v>0.30436643835616439</v>
      </c>
      <c r="L24" s="7">
        <f>utreikn!AA66</f>
        <v>0.27825342465753422</v>
      </c>
    </row>
    <row r="25" spans="2:12" ht="20.25" customHeight="1">
      <c r="B25" s="4">
        <v>23</v>
      </c>
      <c r="C25" s="3" t="s">
        <v>93</v>
      </c>
      <c r="D25" s="3" t="s">
        <v>101</v>
      </c>
      <c r="E25" s="3" t="s">
        <v>103</v>
      </c>
      <c r="F25" s="3">
        <f>utreikn!U29</f>
        <v>1</v>
      </c>
      <c r="G25" s="9">
        <f>utreikn!AC29</f>
        <v>3.4583511319948741</v>
      </c>
      <c r="H25" s="7">
        <f>utreikn!W29</f>
        <v>5.0405809483126868E-2</v>
      </c>
      <c r="I25" s="7">
        <f>utreikn!X29</f>
        <v>0.13968389577103801</v>
      </c>
      <c r="J25" s="7">
        <f>utreikn!Y29</f>
        <v>0.3007261853908586</v>
      </c>
      <c r="K25" s="7">
        <f>utreikn!Z29</f>
        <v>0.31952157197778724</v>
      </c>
      <c r="L25" s="7">
        <f>utreikn!AA29</f>
        <v>0.18966253737718924</v>
      </c>
    </row>
    <row r="26" spans="2:12" ht="20.25" customHeight="1">
      <c r="B26" s="4">
        <v>44</v>
      </c>
      <c r="C26" s="3" t="s">
        <v>111</v>
      </c>
      <c r="D26" s="3" t="s">
        <v>122</v>
      </c>
      <c r="E26" s="3" t="s">
        <v>127</v>
      </c>
      <c r="F26" s="3">
        <f>utreikn!U50</f>
        <v>1</v>
      </c>
      <c r="G26" s="9">
        <f>utreikn!AC50</f>
        <v>3.4570685169124022</v>
      </c>
      <c r="H26" s="7">
        <f>utreikn!W50</f>
        <v>2.1248915871639202E-2</v>
      </c>
      <c r="I26" s="7">
        <f>utreikn!X50</f>
        <v>6.2012142237640934E-2</v>
      </c>
      <c r="J26" s="7">
        <f>utreikn!Y50</f>
        <v>0.48612315698178665</v>
      </c>
      <c r="K26" s="7">
        <f>utreikn!Z50</f>
        <v>0.29965307892454468</v>
      </c>
      <c r="L26" s="7">
        <f>utreikn!AA50</f>
        <v>0.13096270598438856</v>
      </c>
    </row>
    <row r="27" spans="2:12" ht="20.25" customHeight="1">
      <c r="B27" s="4">
        <v>16</v>
      </c>
      <c r="C27" s="3" t="s">
        <v>93</v>
      </c>
      <c r="D27" s="3" t="s">
        <v>94</v>
      </c>
      <c r="E27" s="3" t="s">
        <v>95</v>
      </c>
      <c r="F27" s="3">
        <f>utreikn!U22</f>
        <v>1</v>
      </c>
      <c r="G27" s="9">
        <f>utreikn!AC22</f>
        <v>3.4538886527836805</v>
      </c>
      <c r="H27" s="7">
        <f>utreikn!W22</f>
        <v>6.7998300042498933E-2</v>
      </c>
      <c r="I27" s="7">
        <f>utreikn!X22</f>
        <v>0.15682107947301319</v>
      </c>
      <c r="J27" s="7">
        <f>utreikn!Y22</f>
        <v>0.24096897577560561</v>
      </c>
      <c r="K27" s="7">
        <f>utreikn!Z22</f>
        <v>0.32171695707607312</v>
      </c>
      <c r="L27" s="7">
        <f>utreikn!AA22</f>
        <v>0.21249468763280918</v>
      </c>
    </row>
    <row r="28" spans="2:12" ht="20.25" customHeight="1">
      <c r="B28" s="4">
        <v>28</v>
      </c>
      <c r="C28" s="3" t="s">
        <v>93</v>
      </c>
      <c r="D28" s="3" t="s">
        <v>101</v>
      </c>
      <c r="E28" s="3" t="s">
        <v>108</v>
      </c>
      <c r="F28" s="3">
        <f>utreikn!U34</f>
        <v>-1</v>
      </c>
      <c r="G28" s="9">
        <f>utreikn!AC34</f>
        <v>3.382731958762887</v>
      </c>
      <c r="H28" s="7">
        <f>utreikn!W34</f>
        <v>3.5223367697594501E-2</v>
      </c>
      <c r="I28" s="7">
        <f>utreikn!X34</f>
        <v>0.16795532646048109</v>
      </c>
      <c r="J28" s="7">
        <f>utreikn!Y34</f>
        <v>0.33290378006872851</v>
      </c>
      <c r="K28" s="7">
        <f>utreikn!Z34</f>
        <v>0.30670103092783507</v>
      </c>
      <c r="L28" s="7">
        <f>utreikn!AA34</f>
        <v>0.15721649484536082</v>
      </c>
    </row>
    <row r="29" spans="2:12" ht="20.25" customHeight="1">
      <c r="B29" s="4">
        <v>57</v>
      </c>
      <c r="C29" s="3" t="s">
        <v>129</v>
      </c>
      <c r="D29" s="3" t="s">
        <v>142</v>
      </c>
      <c r="E29" s="3" t="s">
        <v>144</v>
      </c>
      <c r="F29" s="3">
        <f>utreikn!U63</f>
        <v>1</v>
      </c>
      <c r="G29" s="9">
        <f>utreikn!AC63</f>
        <v>3.369462365591398</v>
      </c>
      <c r="H29" s="7">
        <f>utreikn!W63</f>
        <v>7.8709677419354834E-2</v>
      </c>
      <c r="I29" s="7">
        <f>utreikn!X63</f>
        <v>0.12086021505376345</v>
      </c>
      <c r="J29" s="7">
        <f>utreikn!Y63</f>
        <v>0.30881720430107529</v>
      </c>
      <c r="K29" s="7">
        <f>utreikn!Z63</f>
        <v>0.33548387096774196</v>
      </c>
      <c r="L29" s="7">
        <f>utreikn!AA63</f>
        <v>0.15612903225806452</v>
      </c>
    </row>
    <row r="30" spans="2:12" ht="20.25" customHeight="1">
      <c r="B30" s="4">
        <v>26</v>
      </c>
      <c r="C30" s="3" t="s">
        <v>93</v>
      </c>
      <c r="D30" s="3" t="s">
        <v>101</v>
      </c>
      <c r="E30" s="3" t="s">
        <v>106</v>
      </c>
      <c r="F30" s="3">
        <f>utreikn!U32</f>
        <v>1</v>
      </c>
      <c r="G30" s="9">
        <f>utreikn!AC32</f>
        <v>3.3577235772357721</v>
      </c>
      <c r="H30" s="7">
        <f>utreikn!W32</f>
        <v>6.1617458279845959E-2</v>
      </c>
      <c r="I30" s="7">
        <f>utreikn!X32</f>
        <v>0.12922550278134359</v>
      </c>
      <c r="J30" s="7">
        <f>utreikn!Y32</f>
        <v>0.40350877192982454</v>
      </c>
      <c r="K30" s="7">
        <f>utreikn!Z32</f>
        <v>0.20111253744116389</v>
      </c>
      <c r="L30" s="7">
        <f>utreikn!AA32</f>
        <v>0.20453572956782198</v>
      </c>
    </row>
    <row r="31" spans="2:12" ht="20.25" customHeight="1">
      <c r="B31" s="4">
        <v>37</v>
      </c>
      <c r="C31" s="3" t="s">
        <v>111</v>
      </c>
      <c r="D31" s="3" t="s">
        <v>112</v>
      </c>
      <c r="E31" s="3" t="s">
        <v>119</v>
      </c>
      <c r="F31" s="3">
        <f>utreikn!U43</f>
        <v>1</v>
      </c>
      <c r="G31" s="9">
        <f>utreikn!AC43</f>
        <v>3.3242553191489361</v>
      </c>
      <c r="H31" s="7">
        <f>utreikn!W43</f>
        <v>0.13489361702127659</v>
      </c>
      <c r="I31" s="7">
        <f>utreikn!X43</f>
        <v>0.16425531914893618</v>
      </c>
      <c r="J31" s="7">
        <f>utreikn!Y43</f>
        <v>0.13574468085106384</v>
      </c>
      <c r="K31" s="7">
        <f>utreikn!Z43</f>
        <v>0.37191489361702129</v>
      </c>
      <c r="L31" s="7">
        <f>utreikn!AA43</f>
        <v>0.19319148936170213</v>
      </c>
    </row>
    <row r="32" spans="2:12" ht="20.25" customHeight="1">
      <c r="B32" s="4">
        <v>32</v>
      </c>
      <c r="C32" s="3" t="s">
        <v>111</v>
      </c>
      <c r="D32" s="3" t="s">
        <v>112</v>
      </c>
      <c r="E32" s="3" t="s">
        <v>114</v>
      </c>
      <c r="F32" s="3">
        <f>utreikn!U38</f>
        <v>1</v>
      </c>
      <c r="G32" s="9">
        <f>utreikn!AC38</f>
        <v>3.3190661478599224</v>
      </c>
      <c r="H32" s="7">
        <f>utreikn!W38</f>
        <v>5.7068741893644616E-2</v>
      </c>
      <c r="I32" s="7">
        <f>utreikn!X38</f>
        <v>9.6411586683960229E-2</v>
      </c>
      <c r="J32" s="7">
        <f>utreikn!Y38</f>
        <v>0.45265888456549935</v>
      </c>
      <c r="K32" s="7">
        <f>utreikn!Z38</f>
        <v>0.25810635538262</v>
      </c>
      <c r="L32" s="7">
        <f>utreikn!AA38</f>
        <v>0.13575443147427582</v>
      </c>
    </row>
    <row r="33" spans="2:12" ht="20.25" customHeight="1">
      <c r="B33" s="4">
        <v>41</v>
      </c>
      <c r="C33" s="3" t="s">
        <v>111</v>
      </c>
      <c r="D33" s="3" t="s">
        <v>122</v>
      </c>
      <c r="E33" s="3" t="s">
        <v>124</v>
      </c>
      <c r="F33" s="3">
        <f>utreikn!U47</f>
        <v>1</v>
      </c>
      <c r="G33" s="9">
        <f>utreikn!AC47</f>
        <v>3.3145681134507949</v>
      </c>
      <c r="H33" s="7">
        <f>utreikn!W47</f>
        <v>0.13192952299097552</v>
      </c>
      <c r="I33" s="7">
        <f>utreikn!X47</f>
        <v>0.17361409540180489</v>
      </c>
      <c r="J33" s="7">
        <f>utreikn!Y47</f>
        <v>0.22561237645036528</v>
      </c>
      <c r="K33" s="7">
        <f>utreikn!Z47</f>
        <v>0.18564675547915771</v>
      </c>
      <c r="L33" s="7">
        <f>utreikn!AA47</f>
        <v>0.28319724967769661</v>
      </c>
    </row>
    <row r="34" spans="2:12" ht="20.25" customHeight="1">
      <c r="B34" s="4">
        <v>17</v>
      </c>
      <c r="C34" s="3" t="s">
        <v>93</v>
      </c>
      <c r="D34" s="3" t="s">
        <v>94</v>
      </c>
      <c r="E34" s="3" t="s">
        <v>96</v>
      </c>
      <c r="F34" s="3">
        <f>utreikn!U23</f>
        <v>1</v>
      </c>
      <c r="G34" s="9">
        <f>utreikn!AC23</f>
        <v>3.2538593481989704</v>
      </c>
      <c r="H34" s="7">
        <f>utreikn!W23</f>
        <v>0.18696397941680962</v>
      </c>
      <c r="I34" s="7">
        <f>utreikn!X23</f>
        <v>0.14065180102915953</v>
      </c>
      <c r="J34" s="7">
        <f>utreikn!Y23</f>
        <v>0.17195540308747856</v>
      </c>
      <c r="K34" s="7">
        <f>utreikn!Z23</f>
        <v>0.23241852487135506</v>
      </c>
      <c r="L34" s="7">
        <f>utreikn!AA23</f>
        <v>0.26801029159519724</v>
      </c>
    </row>
    <row r="35" spans="2:12" ht="20.25" customHeight="1">
      <c r="B35" s="4">
        <v>39</v>
      </c>
      <c r="C35" s="3" t="s">
        <v>111</v>
      </c>
      <c r="D35" s="3" t="s">
        <v>112</v>
      </c>
      <c r="E35" s="3" t="s">
        <v>121</v>
      </c>
      <c r="F35" s="3">
        <f>utreikn!U45</f>
        <v>1</v>
      </c>
      <c r="G35" s="9">
        <f>utreikn!AC45</f>
        <v>3.241171403962102</v>
      </c>
      <c r="H35" s="7">
        <f>utreikn!W45</f>
        <v>4.0051679586563305E-2</v>
      </c>
      <c r="I35" s="7">
        <f>utreikn!X45</f>
        <v>8.1826012058570194E-2</v>
      </c>
      <c r="J35" s="7">
        <f>utreikn!Y45</f>
        <v>0.55770887166236005</v>
      </c>
      <c r="K35" s="7">
        <f>utreikn!Z45</f>
        <v>0.23772609819121446</v>
      </c>
      <c r="L35" s="7">
        <f>utreikn!AA45</f>
        <v>8.2687338501291993E-2</v>
      </c>
    </row>
    <row r="36" spans="2:12" ht="20.25" customHeight="1">
      <c r="B36" s="4">
        <v>9</v>
      </c>
      <c r="C36" s="3" t="s">
        <v>75</v>
      </c>
      <c r="D36" s="3" t="s">
        <v>85</v>
      </c>
      <c r="E36" s="3" t="s">
        <v>86</v>
      </c>
      <c r="F36" s="3">
        <f>utreikn!U15</f>
        <v>1</v>
      </c>
      <c r="G36" s="9">
        <f>utreikn!AC15</f>
        <v>3.2333051563820794</v>
      </c>
      <c r="H36" s="7">
        <f>utreikn!W15</f>
        <v>8.1572273879966184E-2</v>
      </c>
      <c r="I36" s="7">
        <f>utreikn!X15</f>
        <v>0.24133558748943365</v>
      </c>
      <c r="J36" s="7">
        <f>utreikn!Y15</f>
        <v>0.231614539306847</v>
      </c>
      <c r="K36" s="7">
        <f>utreikn!Z15</f>
        <v>0.25316990701606085</v>
      </c>
      <c r="L36" s="7">
        <f>utreikn!AA15</f>
        <v>0.19230769230769232</v>
      </c>
    </row>
    <row r="37" spans="2:12" ht="20.25" customHeight="1">
      <c r="B37" s="4">
        <v>30</v>
      </c>
      <c r="C37" s="3" t="s">
        <v>93</v>
      </c>
      <c r="D37" s="3" t="s">
        <v>101</v>
      </c>
      <c r="E37" s="3" t="s">
        <v>110</v>
      </c>
      <c r="F37" s="3">
        <f>utreikn!U36</f>
        <v>1</v>
      </c>
      <c r="G37" s="9">
        <f>utreikn!AC36</f>
        <v>3.2313043478260868</v>
      </c>
      <c r="H37" s="7">
        <f>utreikn!W36</f>
        <v>0.1091304347826087</v>
      </c>
      <c r="I37" s="7">
        <f>utreikn!X36</f>
        <v>0.20130434782608694</v>
      </c>
      <c r="J37" s="7">
        <f>utreikn!Y36</f>
        <v>0.2608695652173913</v>
      </c>
      <c r="K37" s="7">
        <f>utreikn!Z36</f>
        <v>0.20652173913043478</v>
      </c>
      <c r="L37" s="7">
        <f>utreikn!AA36</f>
        <v>0.22217391304347825</v>
      </c>
    </row>
    <row r="38" spans="2:12" ht="20.25" customHeight="1">
      <c r="B38" s="4">
        <v>58</v>
      </c>
      <c r="C38" s="3" t="s">
        <v>129</v>
      </c>
      <c r="D38" s="3" t="s">
        <v>142</v>
      </c>
      <c r="E38" s="3" t="s">
        <v>145</v>
      </c>
      <c r="F38" s="3">
        <f>utreikn!U64</f>
        <v>1</v>
      </c>
      <c r="G38" s="9">
        <f>utreikn!AC64</f>
        <v>3.2250639386189257</v>
      </c>
      <c r="H38" s="7">
        <f>utreikn!W64</f>
        <v>0.16879795396419436</v>
      </c>
      <c r="I38" s="7">
        <f>utreikn!X64</f>
        <v>0.14322250639386189</v>
      </c>
      <c r="J38" s="7">
        <f>utreikn!Y64</f>
        <v>0.16666666666666666</v>
      </c>
      <c r="K38" s="7">
        <f>utreikn!Z64</f>
        <v>0.33674339300937767</v>
      </c>
      <c r="L38" s="7">
        <f>utreikn!AA64</f>
        <v>0.1845694799658994</v>
      </c>
    </row>
    <row r="39" spans="2:12" ht="20.25" customHeight="1">
      <c r="B39" s="4">
        <v>22</v>
      </c>
      <c r="C39" s="3" t="s">
        <v>93</v>
      </c>
      <c r="D39" s="3" t="s">
        <v>101</v>
      </c>
      <c r="E39" s="3" t="s">
        <v>102</v>
      </c>
      <c r="F39" s="3">
        <f>utreikn!U28</f>
        <v>1</v>
      </c>
      <c r="G39" s="9">
        <f>utreikn!AC28</f>
        <v>3.2139495079161318</v>
      </c>
      <c r="H39" s="7">
        <f>utreikn!W28</f>
        <v>0.11382113821138211</v>
      </c>
      <c r="I39" s="7">
        <f>utreikn!X28</f>
        <v>0.15532734274711169</v>
      </c>
      <c r="J39" s="7">
        <f>utreikn!Y28</f>
        <v>0.27471116816431324</v>
      </c>
      <c r="K39" s="7">
        <f>utreikn!Z28</f>
        <v>0.31536157466837828</v>
      </c>
      <c r="L39" s="7">
        <f>utreikn!AA28</f>
        <v>0.14077877620881471</v>
      </c>
    </row>
    <row r="40" spans="2:12" ht="20.25" customHeight="1">
      <c r="B40" s="4">
        <v>56</v>
      </c>
      <c r="C40" s="3" t="s">
        <v>129</v>
      </c>
      <c r="D40" s="3" t="s">
        <v>142</v>
      </c>
      <c r="E40" s="3" t="s">
        <v>143</v>
      </c>
      <c r="F40" s="3">
        <f>utreikn!U62</f>
        <v>1</v>
      </c>
      <c r="G40" s="9">
        <f>utreikn!AC62</f>
        <v>3.1708261617900169</v>
      </c>
      <c r="H40" s="7">
        <f>utreikn!W62</f>
        <v>0.10542168674698796</v>
      </c>
      <c r="I40" s="7">
        <f>utreikn!X62</f>
        <v>0.173407917383821</v>
      </c>
      <c r="J40" s="7">
        <f>utreikn!Y62</f>
        <v>0.32745266781411358</v>
      </c>
      <c r="K40" s="7">
        <f>utreikn!Z62</f>
        <v>0.23235800344234078</v>
      </c>
      <c r="L40" s="7">
        <f>utreikn!AA62</f>
        <v>0.16135972461273665</v>
      </c>
    </row>
    <row r="41" spans="2:12" ht="20.25" customHeight="1">
      <c r="B41" s="4">
        <v>11</v>
      </c>
      <c r="C41" s="3" t="s">
        <v>75</v>
      </c>
      <c r="D41" s="3" t="s">
        <v>85</v>
      </c>
      <c r="E41" s="3" t="s">
        <v>88</v>
      </c>
      <c r="F41" s="3">
        <f>utreikn!U17</f>
        <v>1</v>
      </c>
      <c r="G41" s="9">
        <f>utreikn!AC17</f>
        <v>3.1640525646460365</v>
      </c>
      <c r="H41" s="7">
        <f>utreikn!W17</f>
        <v>0.15091140313692242</v>
      </c>
      <c r="I41" s="7">
        <f>utreikn!X17</f>
        <v>0.24798643493005512</v>
      </c>
      <c r="J41" s="7">
        <f>utreikn!Y17</f>
        <v>0.14836795252225518</v>
      </c>
      <c r="K41" s="7">
        <f>utreikn!Z17</f>
        <v>0.19160661297159814</v>
      </c>
      <c r="L41" s="7">
        <f>utreikn!AA17</f>
        <v>0.26112759643916916</v>
      </c>
    </row>
    <row r="42" spans="2:12" ht="20.25" customHeight="1">
      <c r="B42" s="4">
        <v>54</v>
      </c>
      <c r="C42" s="3" t="s">
        <v>129</v>
      </c>
      <c r="D42" s="3" t="s">
        <v>136</v>
      </c>
      <c r="E42" s="3" t="s">
        <v>140</v>
      </c>
      <c r="F42" s="3">
        <f>utreikn!U60</f>
        <v>-1</v>
      </c>
      <c r="G42" s="9">
        <f>utreikn!AC60</f>
        <v>3.1017604121940749</v>
      </c>
      <c r="H42" s="7">
        <f>utreikn!W60</f>
        <v>9.703735508802061E-2</v>
      </c>
      <c r="I42" s="7">
        <f>utreikn!X60</f>
        <v>0.23958780592528983</v>
      </c>
      <c r="J42" s="7">
        <f>utreikn!Y60</f>
        <v>0.31129240017174753</v>
      </c>
      <c r="K42" s="7">
        <f>utreikn!Z60</f>
        <v>0.16874194933447831</v>
      </c>
      <c r="L42" s="7">
        <f>utreikn!AA60</f>
        <v>0.18334048948046372</v>
      </c>
    </row>
    <row r="43" spans="2:12" ht="20.25" customHeight="1">
      <c r="B43" s="4">
        <v>40</v>
      </c>
      <c r="C43" s="3" t="s">
        <v>111</v>
      </c>
      <c r="D43" s="3" t="s">
        <v>122</v>
      </c>
      <c r="E43" s="3" t="s">
        <v>123</v>
      </c>
      <c r="F43" s="3">
        <f>utreikn!U46</f>
        <v>1</v>
      </c>
      <c r="G43" s="9">
        <f>utreikn!AC46</f>
        <v>3.0980052038161321</v>
      </c>
      <c r="H43" s="7">
        <f>utreikn!W46</f>
        <v>3.8161318300086733E-2</v>
      </c>
      <c r="I43" s="7">
        <f>utreikn!X46</f>
        <v>8.4995663486556808E-2</v>
      </c>
      <c r="J43" s="7">
        <f>utreikn!Y46</f>
        <v>0.68863833477883785</v>
      </c>
      <c r="K43" s="7">
        <f>utreikn!Z46</f>
        <v>0.11708586296617519</v>
      </c>
      <c r="L43" s="7">
        <f>utreikn!AA46</f>
        <v>7.1118820468343447E-2</v>
      </c>
    </row>
    <row r="44" spans="2:12" ht="20.25" customHeight="1">
      <c r="B44" s="4">
        <v>33</v>
      </c>
      <c r="C44" s="3" t="s">
        <v>111</v>
      </c>
      <c r="D44" s="3" t="s">
        <v>112</v>
      </c>
      <c r="E44" s="3" t="s">
        <v>115</v>
      </c>
      <c r="F44" s="3">
        <f>utreikn!U39</f>
        <v>1</v>
      </c>
      <c r="G44" s="9">
        <f>utreikn!AC39</f>
        <v>3.0930828351836039</v>
      </c>
      <c r="H44" s="7">
        <f>utreikn!W39</f>
        <v>0.18018787361229718</v>
      </c>
      <c r="I44" s="7">
        <f>utreikn!X39</f>
        <v>0.19769427839453457</v>
      </c>
      <c r="J44" s="7">
        <f>utreikn!Y39</f>
        <v>0.16353543979504698</v>
      </c>
      <c r="K44" s="7">
        <f>utreikn!Z39</f>
        <v>0.26601195559350982</v>
      </c>
      <c r="L44" s="7">
        <f>utreikn!AA39</f>
        <v>0.19257045260461145</v>
      </c>
    </row>
    <row r="45" spans="2:12" ht="20.25" customHeight="1">
      <c r="B45" s="4">
        <v>27</v>
      </c>
      <c r="C45" s="3" t="s">
        <v>93</v>
      </c>
      <c r="D45" s="3" t="s">
        <v>101</v>
      </c>
      <c r="E45" s="3" t="s">
        <v>107</v>
      </c>
      <c r="F45" s="3">
        <f>utreikn!U33</f>
        <v>1</v>
      </c>
      <c r="G45" s="9">
        <f>utreikn!AC33</f>
        <v>3.086919471665956</v>
      </c>
      <c r="H45" s="7">
        <f>utreikn!W33</f>
        <v>0.22496804431188752</v>
      </c>
      <c r="I45" s="7">
        <f>utreikn!X33</f>
        <v>0.18747337025990626</v>
      </c>
      <c r="J45" s="7">
        <f>utreikn!Y33</f>
        <v>0.13591819343843203</v>
      </c>
      <c r="K45" s="7">
        <f>utreikn!Z33</f>
        <v>0.17895185342991052</v>
      </c>
      <c r="L45" s="7">
        <f>utreikn!AA33</f>
        <v>0.27268853855986364</v>
      </c>
    </row>
    <row r="46" spans="2:12" ht="20.25" customHeight="1">
      <c r="B46" s="4">
        <v>2</v>
      </c>
      <c r="C46" s="3" t="s">
        <v>75</v>
      </c>
      <c r="D46" s="3" t="s">
        <v>76</v>
      </c>
      <c r="E46" s="3" t="s">
        <v>78</v>
      </c>
      <c r="F46" s="3">
        <f>utreikn!U8</f>
        <v>1</v>
      </c>
      <c r="G46" s="9">
        <f>utreikn!AC8</f>
        <v>3.0379426644182121</v>
      </c>
      <c r="H46" s="7">
        <f>utreikn!W8</f>
        <v>0.17833052276559866</v>
      </c>
      <c r="I46" s="7">
        <f>utreikn!X8</f>
        <v>0.22048903878583473</v>
      </c>
      <c r="J46" s="7">
        <f>utreikn!Y8</f>
        <v>0.17917369308600337</v>
      </c>
      <c r="K46" s="7">
        <f>utreikn!Z8</f>
        <v>0.22892074198988197</v>
      </c>
      <c r="L46" s="7">
        <f>utreikn!AA8</f>
        <v>0.19308600337268128</v>
      </c>
    </row>
    <row r="47" spans="2:12" ht="20.25" customHeight="1">
      <c r="B47" s="4">
        <v>7</v>
      </c>
      <c r="C47" s="3" t="s">
        <v>75</v>
      </c>
      <c r="D47" s="3" t="s">
        <v>76</v>
      </c>
      <c r="E47" s="3" t="s">
        <v>83</v>
      </c>
      <c r="F47" s="3">
        <f>utreikn!U13</f>
        <v>1</v>
      </c>
      <c r="G47" s="9">
        <f>utreikn!AC13</f>
        <v>3.0224386113463164</v>
      </c>
      <c r="H47" s="7">
        <f>utreikn!W13</f>
        <v>0.10287891617273497</v>
      </c>
      <c r="I47" s="7">
        <f>utreikn!X13</f>
        <v>0.22523285351397121</v>
      </c>
      <c r="J47" s="7">
        <f>utreikn!Y13</f>
        <v>0.3416596104995766</v>
      </c>
      <c r="K47" s="7">
        <f>utreikn!Z13</f>
        <v>0.20702794242167655</v>
      </c>
      <c r="L47" s="7">
        <f>utreikn!AA13</f>
        <v>0.12320067739204064</v>
      </c>
    </row>
    <row r="48" spans="2:12" ht="20.25" customHeight="1">
      <c r="B48" s="4">
        <v>21</v>
      </c>
      <c r="C48" s="3" t="s">
        <v>93</v>
      </c>
      <c r="D48" s="3" t="s">
        <v>94</v>
      </c>
      <c r="E48" s="3" t="s">
        <v>100</v>
      </c>
      <c r="F48" s="3">
        <f>utreikn!U27</f>
        <v>1</v>
      </c>
      <c r="G48" s="9">
        <f>utreikn!AC27</f>
        <v>3.0175363558597095</v>
      </c>
      <c r="H48" s="7">
        <f>utreikn!W27</f>
        <v>0.13815226689478186</v>
      </c>
      <c r="I48" s="7">
        <f>utreikn!X27</f>
        <v>0.16595380667236956</v>
      </c>
      <c r="J48" s="7">
        <f>utreikn!Y27</f>
        <v>0.39734816082121471</v>
      </c>
      <c r="K48" s="7">
        <f>utreikn!Z27</f>
        <v>0.13729683490162531</v>
      </c>
      <c r="L48" s="7">
        <f>utreikn!AA27</f>
        <v>0.16124893071000856</v>
      </c>
    </row>
    <row r="49" spans="2:12" ht="20.25" customHeight="1">
      <c r="B49" s="4">
        <v>1</v>
      </c>
      <c r="C49" s="3" t="s">
        <v>75</v>
      </c>
      <c r="D49" s="3" t="s">
        <v>76</v>
      </c>
      <c r="E49" s="3" t="s">
        <v>77</v>
      </c>
      <c r="F49" s="3">
        <f>utreikn!U7</f>
        <v>1</v>
      </c>
      <c r="G49" s="9">
        <f>utreikn!AC7</f>
        <v>3.0129979035639414</v>
      </c>
      <c r="H49" s="7">
        <f>utreikn!W7</f>
        <v>0.15345911949685534</v>
      </c>
      <c r="I49" s="7">
        <f>utreikn!X7</f>
        <v>0.25450733752620547</v>
      </c>
      <c r="J49" s="7">
        <f>utreikn!Y7</f>
        <v>0.16184486373165619</v>
      </c>
      <c r="K49" s="7">
        <f>utreikn!Z7</f>
        <v>0.28595387840670861</v>
      </c>
      <c r="L49" s="7">
        <f>utreikn!AA7</f>
        <v>0.14423480083857443</v>
      </c>
    </row>
    <row r="50" spans="2:12" ht="20.25" customHeight="1">
      <c r="B50" s="4">
        <v>6</v>
      </c>
      <c r="C50" s="3" t="s">
        <v>75</v>
      </c>
      <c r="D50" s="3" t="s">
        <v>76</v>
      </c>
      <c r="E50" s="3" t="s">
        <v>82</v>
      </c>
      <c r="F50" s="3">
        <f>utreikn!U12</f>
        <v>1</v>
      </c>
      <c r="G50" s="9">
        <f>utreikn!AC12</f>
        <v>2.9302915082382759</v>
      </c>
      <c r="H50" s="7">
        <f>utreikn!W12</f>
        <v>0.19771863117870722</v>
      </c>
      <c r="I50" s="7">
        <f>utreikn!X12</f>
        <v>0.23912125052809463</v>
      </c>
      <c r="J50" s="7">
        <f>utreikn!Y12</f>
        <v>0.17194761301225178</v>
      </c>
      <c r="K50" s="7">
        <f>utreikn!Z12</f>
        <v>0.2175749894381073</v>
      </c>
      <c r="L50" s="7">
        <f>utreikn!AA12</f>
        <v>0.17363751584283904</v>
      </c>
    </row>
    <row r="51" spans="2:12" ht="20.25" customHeight="1">
      <c r="B51" s="4">
        <v>10</v>
      </c>
      <c r="C51" s="3" t="s">
        <v>75</v>
      </c>
      <c r="D51" s="3" t="s">
        <v>85</v>
      </c>
      <c r="E51" s="3" t="s">
        <v>87</v>
      </c>
      <c r="F51" s="3">
        <f>utreikn!U16</f>
        <v>1</v>
      </c>
      <c r="G51" s="9">
        <f>utreikn!AC16</f>
        <v>2.833687792428754</v>
      </c>
      <c r="H51" s="7">
        <f>utreikn!W16</f>
        <v>9.8681412165036161E-2</v>
      </c>
      <c r="I51" s="7">
        <f>utreikn!X16</f>
        <v>0.26286686516376012</v>
      </c>
      <c r="J51" s="7">
        <f>utreikn!Y16</f>
        <v>0.41811994895789029</v>
      </c>
      <c r="K51" s="7">
        <f>utreikn!Z16</f>
        <v>0.14674606550404085</v>
      </c>
      <c r="L51" s="7">
        <f>utreikn!AA16</f>
        <v>7.3585708209272654E-2</v>
      </c>
    </row>
    <row r="52" spans="2:12" ht="20.25" customHeight="1">
      <c r="B52" s="4">
        <v>34</v>
      </c>
      <c r="C52" s="3" t="s">
        <v>111</v>
      </c>
      <c r="D52" s="3" t="s">
        <v>112</v>
      </c>
      <c r="E52" s="3" t="s">
        <v>116</v>
      </c>
      <c r="F52" s="3">
        <f>utreikn!U40</f>
        <v>1</v>
      </c>
      <c r="G52" s="9">
        <f>utreikn!AC40</f>
        <v>2.7219365895458441</v>
      </c>
      <c r="H52" s="7">
        <f>utreikn!W40</f>
        <v>0.27120822622107971</v>
      </c>
      <c r="I52" s="7">
        <f>utreikn!X40</f>
        <v>0.20522707797772066</v>
      </c>
      <c r="J52" s="7">
        <f>utreikn!Y40</f>
        <v>0.18380462724935734</v>
      </c>
      <c r="K52" s="7">
        <f>utreikn!Z40</f>
        <v>0.20994001713796059</v>
      </c>
      <c r="L52" s="7">
        <f>utreikn!AA40</f>
        <v>0.12982005141388175</v>
      </c>
    </row>
    <row r="53" spans="2:12" ht="20.25" customHeight="1">
      <c r="B53" s="4">
        <v>25</v>
      </c>
      <c r="C53" s="3" t="s">
        <v>93</v>
      </c>
      <c r="D53" s="3" t="s">
        <v>101</v>
      </c>
      <c r="E53" s="3" t="s">
        <v>105</v>
      </c>
      <c r="F53" s="3">
        <f>utreikn!U31</f>
        <v>1</v>
      </c>
      <c r="G53" s="9">
        <f>utreikn!AC31</f>
        <v>2.706837606837607</v>
      </c>
      <c r="H53" s="7">
        <f>utreikn!W31</f>
        <v>0.17264957264957265</v>
      </c>
      <c r="I53" s="7">
        <f>utreikn!X31</f>
        <v>0.26324786324786326</v>
      </c>
      <c r="J53" s="7">
        <f>utreikn!Y31</f>
        <v>0.35982905982905983</v>
      </c>
      <c r="K53" s="7">
        <f>utreikn!Z31</f>
        <v>9.3162393162393164E-2</v>
      </c>
      <c r="L53" s="7">
        <f>utreikn!AA31</f>
        <v>0.1111111111111111</v>
      </c>
    </row>
    <row r="54" spans="2:12" ht="20.25" customHeight="1">
      <c r="B54" s="4">
        <v>4</v>
      </c>
      <c r="C54" s="3" t="s">
        <v>75</v>
      </c>
      <c r="D54" s="3" t="s">
        <v>76</v>
      </c>
      <c r="E54" s="3" t="s">
        <v>80</v>
      </c>
      <c r="F54" s="3">
        <f>utreikn!U10</f>
        <v>-1</v>
      </c>
      <c r="G54" s="9">
        <f>utreikn!AC10</f>
        <v>2.6967144060657122</v>
      </c>
      <c r="H54" s="7">
        <f>utreikn!W10</f>
        <v>0.27042965459140689</v>
      </c>
      <c r="I54" s="7">
        <f>utreikn!X10</f>
        <v>0.27422072451558549</v>
      </c>
      <c r="J54" s="7">
        <f>utreikn!Y10</f>
        <v>0.12594776748104464</v>
      </c>
      <c r="K54" s="7">
        <f>utreikn!Z10</f>
        <v>0.14700926705981465</v>
      </c>
      <c r="L54" s="7">
        <f>utreikn!AA10</f>
        <v>0.18239258635214828</v>
      </c>
    </row>
    <row r="55" spans="2:12" ht="20.25" customHeight="1">
      <c r="B55" s="4">
        <v>5</v>
      </c>
      <c r="C55" s="3" t="s">
        <v>75</v>
      </c>
      <c r="D55" s="3" t="s">
        <v>76</v>
      </c>
      <c r="E55" s="3" t="s">
        <v>81</v>
      </c>
      <c r="F55" s="3">
        <f>utreikn!U11</f>
        <v>1</v>
      </c>
      <c r="G55" s="9">
        <f>utreikn!AC11</f>
        <v>2.695504664970314</v>
      </c>
      <c r="H55" s="7">
        <f>utreikn!W11</f>
        <v>0.24342663273960985</v>
      </c>
      <c r="I55" s="7">
        <f>utreikn!X11</f>
        <v>0.24257845631891434</v>
      </c>
      <c r="J55" s="7">
        <f>utreikn!Y11</f>
        <v>0.22094995759117897</v>
      </c>
      <c r="K55" s="7">
        <f>utreikn!Z11</f>
        <v>0.16115351993214588</v>
      </c>
      <c r="L55" s="7">
        <f>utreikn!AA11</f>
        <v>0.13189143341815099</v>
      </c>
    </row>
    <row r="56" spans="2:12" ht="20.25" customHeight="1">
      <c r="B56" s="4">
        <v>12</v>
      </c>
      <c r="C56" s="3" t="s">
        <v>75</v>
      </c>
      <c r="D56" s="3" t="s">
        <v>85</v>
      </c>
      <c r="E56" s="3" t="s">
        <v>89</v>
      </c>
      <c r="F56" s="3">
        <f>utreikn!U18</f>
        <v>1</v>
      </c>
      <c r="G56" s="9">
        <f>utreikn!AC18</f>
        <v>2.6880851063829785</v>
      </c>
      <c r="H56" s="7">
        <f>utreikn!W18</f>
        <v>0.1727659574468085</v>
      </c>
      <c r="I56" s="7">
        <f>utreikn!X18</f>
        <v>0.27319148936170212</v>
      </c>
      <c r="J56" s="7">
        <f>utreikn!Y18</f>
        <v>0.33957446808510638</v>
      </c>
      <c r="K56" s="7">
        <f>utreikn!Z18</f>
        <v>0.12212765957446808</v>
      </c>
      <c r="L56" s="7">
        <f>utreikn!AA18</f>
        <v>9.2340425531914891E-2</v>
      </c>
    </row>
    <row r="57" spans="2:12" ht="20.25" customHeight="1">
      <c r="B57" s="4">
        <v>36</v>
      </c>
      <c r="C57" s="3" t="s">
        <v>111</v>
      </c>
      <c r="D57" s="3" t="s">
        <v>112</v>
      </c>
      <c r="E57" s="3" t="s">
        <v>118</v>
      </c>
      <c r="F57" s="3">
        <f>utreikn!U42</f>
        <v>1</v>
      </c>
      <c r="G57" s="9">
        <f>utreikn!AC42</f>
        <v>2.6130546075085324</v>
      </c>
      <c r="H57" s="7">
        <f>utreikn!W42</f>
        <v>0.30887372013651876</v>
      </c>
      <c r="I57" s="7">
        <f>utreikn!X42</f>
        <v>0.20093856655290102</v>
      </c>
      <c r="J57" s="7">
        <f>utreikn!Y42</f>
        <v>0.17576791808873721</v>
      </c>
      <c r="K57" s="7">
        <f>utreikn!Z42</f>
        <v>0.19709897610921501</v>
      </c>
      <c r="L57" s="7">
        <f>utreikn!AA42</f>
        <v>0.11732081911262798</v>
      </c>
    </row>
    <row r="58" spans="2:12" ht="20.25" customHeight="1">
      <c r="B58" s="4">
        <v>52</v>
      </c>
      <c r="C58" s="3" t="s">
        <v>129</v>
      </c>
      <c r="D58" s="3" t="s">
        <v>136</v>
      </c>
      <c r="E58" s="3" t="s">
        <v>138</v>
      </c>
      <c r="F58" s="3">
        <f>utreikn!U58</f>
        <v>-1</v>
      </c>
      <c r="G58" s="9">
        <f>utreikn!AC58</f>
        <v>2.5571734475374734</v>
      </c>
      <c r="H58" s="7">
        <f>utreikn!W58</f>
        <v>0.2107066381156317</v>
      </c>
      <c r="I58" s="7">
        <f>utreikn!X58</f>
        <v>0.33062098501070664</v>
      </c>
      <c r="J58" s="7">
        <f>utreikn!Y58</f>
        <v>0.22226980728051393</v>
      </c>
      <c r="K58" s="7">
        <f>utreikn!Z58</f>
        <v>0.16359743040685226</v>
      </c>
      <c r="L58" s="7">
        <f>utreikn!AA58</f>
        <v>7.2805139186295498E-2</v>
      </c>
    </row>
    <row r="59" spans="2:12" ht="20.25" customHeight="1">
      <c r="B59" s="4">
        <v>53</v>
      </c>
      <c r="C59" s="3" t="s">
        <v>129</v>
      </c>
      <c r="D59" s="3" t="s">
        <v>136</v>
      </c>
      <c r="E59" s="3" t="s">
        <v>139</v>
      </c>
      <c r="F59" s="3">
        <f>utreikn!U59</f>
        <v>1</v>
      </c>
      <c r="G59" s="9">
        <f>utreikn!AC59</f>
        <v>2.5476804123711343</v>
      </c>
      <c r="H59" s="7">
        <f>utreikn!W59</f>
        <v>0.195446735395189</v>
      </c>
      <c r="I59" s="7">
        <f>utreikn!X59</f>
        <v>0.28006872852233677</v>
      </c>
      <c r="J59" s="7">
        <f>utreikn!Y59</f>
        <v>0.375</v>
      </c>
      <c r="K59" s="7">
        <f>utreikn!Z59</f>
        <v>8.0326460481099662E-2</v>
      </c>
      <c r="L59" s="7">
        <f>utreikn!AA59</f>
        <v>6.9158075601374575E-2</v>
      </c>
    </row>
    <row r="60" spans="2:12" ht="20.25" customHeight="1">
      <c r="B60" s="4">
        <v>55</v>
      </c>
      <c r="C60" s="3" t="s">
        <v>129</v>
      </c>
      <c r="D60" s="3" t="s">
        <v>136</v>
      </c>
      <c r="E60" s="3" t="s">
        <v>141</v>
      </c>
      <c r="F60" s="3">
        <f>utreikn!U61</f>
        <v>-1</v>
      </c>
      <c r="G60" s="9">
        <f>utreikn!AC61</f>
        <v>2.5269461077844309</v>
      </c>
      <c r="H60" s="7">
        <f>utreikn!W61</f>
        <v>0.26218990590248076</v>
      </c>
      <c r="I60" s="7">
        <f>utreikn!X61</f>
        <v>0.3135158254918734</v>
      </c>
      <c r="J60" s="7">
        <f>utreikn!Y61</f>
        <v>0.17322497861420016</v>
      </c>
      <c r="K60" s="7">
        <f>utreikn!Z61</f>
        <v>0.13729683490162531</v>
      </c>
      <c r="L60" s="7">
        <f>utreikn!AA61</f>
        <v>0.11377245508982035</v>
      </c>
    </row>
    <row r="61" spans="2:12" ht="20.25" customHeight="1">
      <c r="B61" s="4">
        <v>38</v>
      </c>
      <c r="C61" s="3" t="s">
        <v>111</v>
      </c>
      <c r="D61" s="3" t="s">
        <v>112</v>
      </c>
      <c r="E61" s="3" t="s">
        <v>120</v>
      </c>
      <c r="F61" s="3">
        <f>utreikn!U44</f>
        <v>1</v>
      </c>
      <c r="G61" s="9">
        <f>utreikn!AC44</f>
        <v>2.514445881845623</v>
      </c>
      <c r="H61" s="7">
        <f>utreikn!W44</f>
        <v>0.2522639068564036</v>
      </c>
      <c r="I61" s="7">
        <f>utreikn!X44</f>
        <v>0.2147477360931436</v>
      </c>
      <c r="J61" s="7">
        <f>utreikn!Y44</f>
        <v>0.3639499784389823</v>
      </c>
      <c r="K61" s="7">
        <f>utreikn!Z44</f>
        <v>0.10435532557136697</v>
      </c>
      <c r="L61" s="7">
        <f>utreikn!AA44</f>
        <v>6.4683053040103494E-2</v>
      </c>
    </row>
    <row r="62" spans="2:12" ht="20.25" customHeight="1">
      <c r="B62" s="4">
        <v>18</v>
      </c>
      <c r="C62" s="3" t="s">
        <v>93</v>
      </c>
      <c r="D62" s="3" t="s">
        <v>94</v>
      </c>
      <c r="E62" s="3" t="s">
        <v>97</v>
      </c>
      <c r="F62" s="3">
        <f>utreikn!U24</f>
        <v>1</v>
      </c>
      <c r="G62" s="9">
        <f>utreikn!AC24</f>
        <v>2.3678844519966016</v>
      </c>
      <c r="H62" s="7">
        <f>utreikn!W24</f>
        <v>0.40569243840271879</v>
      </c>
      <c r="I62" s="7">
        <f>utreikn!X24</f>
        <v>0.19158878504672897</v>
      </c>
      <c r="J62" s="7">
        <f>utreikn!Y24</f>
        <v>0.14570943075615972</v>
      </c>
      <c r="K62" s="7">
        <f>utreikn!Z24</f>
        <v>0.143160577740017</v>
      </c>
      <c r="L62" s="7">
        <f>utreikn!AA24</f>
        <v>0.11384876805437553</v>
      </c>
    </row>
    <row r="63" spans="2:12" ht="20.25" customHeight="1">
      <c r="B63" s="4">
        <v>20</v>
      </c>
      <c r="C63" s="3" t="s">
        <v>93</v>
      </c>
      <c r="D63" s="3" t="s">
        <v>94</v>
      </c>
      <c r="E63" s="3" t="s">
        <v>99</v>
      </c>
      <c r="F63" s="3">
        <f>utreikn!U26</f>
        <v>1</v>
      </c>
      <c r="G63" s="9">
        <f>utreikn!AC26</f>
        <v>2.3365999147848315</v>
      </c>
      <c r="H63" s="7">
        <f>utreikn!W26</f>
        <v>0.37537281636131231</v>
      </c>
      <c r="I63" s="7">
        <f>utreikn!X26</f>
        <v>0.23093310609288453</v>
      </c>
      <c r="J63" s="7">
        <f>utreikn!Y26</f>
        <v>0.15850021303792075</v>
      </c>
      <c r="K63" s="7">
        <f>utreikn!Z26</f>
        <v>0.15210907541542396</v>
      </c>
      <c r="L63" s="7">
        <f>utreikn!AA26</f>
        <v>8.3084789092458464E-2</v>
      </c>
    </row>
    <row r="64" spans="2:12" ht="20.25" customHeight="1">
      <c r="B64" s="4">
        <v>35</v>
      </c>
      <c r="C64" s="3" t="s">
        <v>111</v>
      </c>
      <c r="D64" s="3" t="s">
        <v>112</v>
      </c>
      <c r="E64" s="3" t="s">
        <v>117</v>
      </c>
      <c r="F64" s="3">
        <f>utreikn!U41</f>
        <v>1</v>
      </c>
      <c r="G64" s="9">
        <f>utreikn!AC41</f>
        <v>2.2821824381926685</v>
      </c>
      <c r="H64" s="7">
        <f>utreikn!W41</f>
        <v>0.30647911338448425</v>
      </c>
      <c r="I64" s="7">
        <f>utreikn!X41</f>
        <v>0.33887468030690537</v>
      </c>
      <c r="J64" s="7">
        <f>utreikn!Y41</f>
        <v>0.17647058823529413</v>
      </c>
      <c r="K64" s="7">
        <f>utreikn!Z41</f>
        <v>0.12233589087809037</v>
      </c>
      <c r="L64" s="7">
        <f>utreikn!AA41</f>
        <v>5.5839727195225917E-2</v>
      </c>
    </row>
    <row r="65" spans="2:12" ht="20.25" customHeight="1">
      <c r="B65" s="4">
        <v>15</v>
      </c>
      <c r="C65" s="3" t="s">
        <v>75</v>
      </c>
      <c r="D65" s="3" t="s">
        <v>85</v>
      </c>
      <c r="E65" s="3" t="s">
        <v>92</v>
      </c>
      <c r="F65" s="3">
        <f>utreikn!U21</f>
        <v>-1</v>
      </c>
      <c r="G65" s="9">
        <f>utreikn!AC21</f>
        <v>2.2590387069332198</v>
      </c>
      <c r="H65" s="7">
        <f>utreikn!W21</f>
        <v>0.42407486176095277</v>
      </c>
      <c r="I65" s="7">
        <f>utreikn!X21</f>
        <v>0.23947256486601445</v>
      </c>
      <c r="J65" s="7">
        <f>utreikn!Y21</f>
        <v>9.2726499361973622E-2</v>
      </c>
      <c r="K65" s="7">
        <f>utreikn!Z21</f>
        <v>0.14079115270097831</v>
      </c>
      <c r="L65" s="7">
        <f>utreikn!AA21</f>
        <v>0.10293492131008082</v>
      </c>
    </row>
    <row r="66" spans="2:12" ht="20.25" customHeight="1">
      <c r="B66" s="4">
        <v>19</v>
      </c>
      <c r="C66" s="3" t="s">
        <v>93</v>
      </c>
      <c r="D66" s="3" t="s">
        <v>94</v>
      </c>
      <c r="E66" s="3" t="s">
        <v>98</v>
      </c>
      <c r="F66" s="3">
        <f>utreikn!U25</f>
        <v>1</v>
      </c>
      <c r="G66" s="9">
        <f>utreikn!AC25</f>
        <v>1.6035653650254669</v>
      </c>
      <c r="H66" s="7">
        <f>utreikn!W25</f>
        <v>0.67359932088285224</v>
      </c>
      <c r="I66" s="7">
        <f>utreikn!X25</f>
        <v>0.15747028862478776</v>
      </c>
      <c r="J66" s="7">
        <f>utreikn!Y25</f>
        <v>8.9558573853989812E-2</v>
      </c>
      <c r="K66" s="7">
        <f>utreikn!Z25</f>
        <v>5.0509337860780983E-2</v>
      </c>
      <c r="L66" s="7">
        <f>utreikn!AA25</f>
        <v>2.8862478777589132E-2</v>
      </c>
    </row>
  </sheetData>
  <sortState xmlns:xlrd2="http://schemas.microsoft.com/office/spreadsheetml/2017/richdata2" ref="B7:L66">
    <sortCondition descending="1" ref="G6:G66"/>
  </sortState>
  <conditionalFormatting sqref="F7:F66">
    <cfRule type="colorScale" priority="1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7:G6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58BC-63B0-B64C-8530-758C8B4D7F1D}">
  <dimension ref="B2:AC75"/>
  <sheetViews>
    <sheetView showGridLines="0" zoomScaleNormal="100" workbookViewId="0"/>
  </sheetViews>
  <sheetFormatPr baseColWidth="10" defaultColWidth="11.5703125" defaultRowHeight="20.25" customHeight="1"/>
  <cols>
    <col min="1" max="1" width="3.28515625" customWidth="1"/>
    <col min="2" max="2" width="6.42578125" customWidth="1"/>
    <col min="3" max="3" width="14.28515625" bestFit="1" customWidth="1"/>
    <col min="4" max="4" width="13" customWidth="1"/>
    <col min="5" max="5" width="29.140625" customWidth="1"/>
    <col min="6" max="6" width="5.42578125" customWidth="1"/>
    <col min="7" max="11" width="5.5703125" customWidth="1"/>
    <col min="12" max="12" width="4.85546875" customWidth="1"/>
    <col min="13" max="17" width="4.42578125" customWidth="1"/>
    <col min="18" max="18" width="6.5703125" customWidth="1"/>
    <col min="19" max="19" width="3.7109375" customWidth="1"/>
    <col min="20" max="20" width="9.85546875" customWidth="1"/>
    <col min="21" max="21" width="10.28515625" customWidth="1"/>
    <col min="22" max="22" width="4.140625" customWidth="1"/>
    <col min="23" max="27" width="5.140625" customWidth="1"/>
    <col min="28" max="28" width="6.28515625" customWidth="1"/>
    <col min="29" max="29" width="10.7109375" bestFit="1" customWidth="1"/>
  </cols>
  <sheetData>
    <row r="2" spans="2:29" ht="20.25" customHeight="1">
      <c r="B2" s="1" t="s">
        <v>65</v>
      </c>
      <c r="E2" s="2"/>
    </row>
    <row r="3" spans="2:29" ht="20.25" customHeight="1">
      <c r="B3" t="s">
        <v>154</v>
      </c>
      <c r="T3" s="1"/>
    </row>
    <row r="4" spans="2:29" ht="20.25" customHeight="1">
      <c r="B4" s="1"/>
      <c r="C4" s="1"/>
      <c r="D4" s="1"/>
      <c r="E4" s="1"/>
    </row>
    <row r="5" spans="2:29" ht="20.25" customHeight="1">
      <c r="F5" s="1"/>
      <c r="G5" s="1" t="s">
        <v>148</v>
      </c>
      <c r="H5" s="1"/>
      <c r="I5" s="1"/>
      <c r="J5" s="1"/>
      <c r="K5" s="1"/>
      <c r="L5" s="1"/>
      <c r="M5" s="1" t="s">
        <v>66</v>
      </c>
      <c r="N5" s="1"/>
      <c r="O5" s="1"/>
      <c r="P5" s="1"/>
      <c r="Q5" s="1"/>
      <c r="R5" s="1"/>
      <c r="S5" s="1"/>
      <c r="T5" s="1" t="s">
        <v>155</v>
      </c>
      <c r="U5" s="1"/>
      <c r="V5" s="1"/>
      <c r="W5" s="1" t="s">
        <v>156</v>
      </c>
      <c r="X5" s="1"/>
      <c r="Y5" s="1"/>
      <c r="Z5" s="1"/>
      <c r="AA5" s="1"/>
      <c r="AB5" s="1"/>
      <c r="AC5" s="1"/>
    </row>
    <row r="6" spans="2:29" s="10" customFormat="1" ht="20.25" customHeight="1">
      <c r="B6" s="2" t="s">
        <v>67</v>
      </c>
      <c r="C6" s="1" t="s">
        <v>68</v>
      </c>
      <c r="D6" s="1" t="s">
        <v>69</v>
      </c>
      <c r="E6" s="1" t="s">
        <v>70</v>
      </c>
      <c r="F6" s="10" t="s">
        <v>71</v>
      </c>
      <c r="G6" s="10" t="s">
        <v>60</v>
      </c>
      <c r="H6" s="10" t="s">
        <v>61</v>
      </c>
      <c r="I6" s="10" t="s">
        <v>64</v>
      </c>
      <c r="J6" s="11" t="s">
        <v>62</v>
      </c>
      <c r="K6" s="11" t="s">
        <v>63</v>
      </c>
      <c r="L6" s="10" t="s">
        <v>71</v>
      </c>
      <c r="M6" s="12">
        <v>1</v>
      </c>
      <c r="N6" s="12">
        <v>2</v>
      </c>
      <c r="O6" s="12">
        <v>3</v>
      </c>
      <c r="P6" s="13">
        <v>4</v>
      </c>
      <c r="Q6" s="13">
        <v>5</v>
      </c>
      <c r="R6" s="10" t="s">
        <v>72</v>
      </c>
      <c r="S6" s="10" t="s">
        <v>71</v>
      </c>
      <c r="T6" s="10" t="s">
        <v>73</v>
      </c>
      <c r="U6" s="10" t="s">
        <v>74</v>
      </c>
      <c r="W6" s="10" t="s">
        <v>152</v>
      </c>
      <c r="AA6" s="10" t="s">
        <v>153</v>
      </c>
      <c r="AB6" s="10" t="s">
        <v>72</v>
      </c>
      <c r="AC6" s="17" t="s">
        <v>72</v>
      </c>
    </row>
    <row r="7" spans="2:29" ht="20.25" customHeight="1">
      <c r="B7" s="4" t="s">
        <v>0</v>
      </c>
      <c r="C7" s="3" t="s">
        <v>75</v>
      </c>
      <c r="D7" s="3" t="s">
        <v>76</v>
      </c>
      <c r="E7" s="3" t="s">
        <v>77</v>
      </c>
      <c r="F7" s="3" t="s">
        <v>71</v>
      </c>
      <c r="G7" s="14">
        <v>0.15345911949685534</v>
      </c>
      <c r="H7" s="14">
        <v>0.25450733752620547</v>
      </c>
      <c r="I7" s="14">
        <v>0.16184486373165619</v>
      </c>
      <c r="J7" s="14">
        <v>0.28595387840670861</v>
      </c>
      <c r="K7" s="14">
        <v>0.14423480083857443</v>
      </c>
      <c r="L7" s="5"/>
      <c r="M7" s="6">
        <f>M$6*G7</f>
        <v>0.15345911949685534</v>
      </c>
      <c r="N7" s="6">
        <f t="shared" ref="N7:Q7" si="0">N$6*H7</f>
        <v>0.50901467505241094</v>
      </c>
      <c r="O7" s="6">
        <f t="shared" si="0"/>
        <v>0.48553459119496856</v>
      </c>
      <c r="P7" s="6">
        <f t="shared" si="0"/>
        <v>1.1438155136268344</v>
      </c>
      <c r="Q7" s="6">
        <f t="shared" si="0"/>
        <v>0.72117400419287214</v>
      </c>
      <c r="R7" s="6">
        <f>SUM(M7:Q7)</f>
        <v>3.0129979035639414</v>
      </c>
      <c r="S7" s="5"/>
      <c r="T7" s="3" t="s">
        <v>150</v>
      </c>
      <c r="U7">
        <v>1</v>
      </c>
      <c r="W7" s="5">
        <f t="shared" ref="W7:W38" si="1">IF($U7=-1,K7,G7)</f>
        <v>0.15345911949685534</v>
      </c>
      <c r="X7" s="5">
        <f t="shared" ref="X7:X38" si="2">IF($U7=-1,J7,H7)</f>
        <v>0.25450733752620547</v>
      </c>
      <c r="Y7" s="5">
        <f t="shared" ref="Y7:Y38" si="3">I7</f>
        <v>0.16184486373165619</v>
      </c>
      <c r="Z7" s="5">
        <f t="shared" ref="Z7:Z38" si="4">IF($U7=-1,H7,J7)</f>
        <v>0.28595387840670861</v>
      </c>
      <c r="AA7" s="5">
        <f t="shared" ref="AA7:AA38" si="5">IF($U7=-1,G7,K7)</f>
        <v>0.14423480083857443</v>
      </c>
      <c r="AB7" s="5">
        <f>SUM(W7:AA7)</f>
        <v>1</v>
      </c>
      <c r="AC7" s="6">
        <f t="shared" ref="AC7:AC38" si="6">IF(U7=1,R7,6-R7)</f>
        <v>3.0129979035639414</v>
      </c>
    </row>
    <row r="8" spans="2:29" ht="20.25" customHeight="1">
      <c r="B8" s="4" t="s">
        <v>1</v>
      </c>
      <c r="C8" s="3" t="s">
        <v>75</v>
      </c>
      <c r="D8" s="3" t="s">
        <v>76</v>
      </c>
      <c r="E8" s="3" t="s">
        <v>78</v>
      </c>
      <c r="F8" s="3" t="s">
        <v>71</v>
      </c>
      <c r="G8" s="14">
        <v>0.17833052276559866</v>
      </c>
      <c r="H8" s="14">
        <v>0.22048903878583473</v>
      </c>
      <c r="I8" s="14">
        <v>0.17917369308600337</v>
      </c>
      <c r="J8" s="14">
        <v>0.22892074198988197</v>
      </c>
      <c r="K8" s="14">
        <v>0.19308600337268128</v>
      </c>
      <c r="L8" s="5"/>
      <c r="M8" s="6">
        <f t="shared" ref="M8:M66" si="7">M$6*G8</f>
        <v>0.17833052276559866</v>
      </c>
      <c r="N8" s="6">
        <f t="shared" ref="N8:N66" si="8">N$6*H8</f>
        <v>0.44097807757166946</v>
      </c>
      <c r="O8" s="6">
        <f t="shared" ref="O8:O66" si="9">O$6*I8</f>
        <v>0.53752107925801007</v>
      </c>
      <c r="P8" s="6">
        <f t="shared" ref="P8:P66" si="10">P$6*J8</f>
        <v>0.91568296795952786</v>
      </c>
      <c r="Q8" s="6">
        <f t="shared" ref="Q8:Q66" si="11">Q$6*K8</f>
        <v>0.96543001686340646</v>
      </c>
      <c r="R8" s="6">
        <f t="shared" ref="R8:R66" si="12">SUM(M8:Q8)</f>
        <v>3.0379426644182121</v>
      </c>
      <c r="S8" s="5"/>
      <c r="T8" s="3" t="s">
        <v>150</v>
      </c>
      <c r="U8">
        <v>1</v>
      </c>
      <c r="W8" s="5">
        <f t="shared" si="1"/>
        <v>0.17833052276559866</v>
      </c>
      <c r="X8" s="5">
        <f t="shared" si="2"/>
        <v>0.22048903878583473</v>
      </c>
      <c r="Y8" s="5">
        <f t="shared" si="3"/>
        <v>0.17917369308600337</v>
      </c>
      <c r="Z8" s="5">
        <f t="shared" si="4"/>
        <v>0.22892074198988197</v>
      </c>
      <c r="AA8" s="5">
        <f t="shared" si="5"/>
        <v>0.19308600337268128</v>
      </c>
      <c r="AB8" s="5">
        <f t="shared" ref="AB8:AB66" si="13">SUM(W8:AA8)</f>
        <v>1</v>
      </c>
      <c r="AC8" s="6">
        <f t="shared" si="6"/>
        <v>3.0379426644182121</v>
      </c>
    </row>
    <row r="9" spans="2:29" ht="20.25" customHeight="1">
      <c r="B9" s="4" t="s">
        <v>2</v>
      </c>
      <c r="C9" s="3" t="s">
        <v>75</v>
      </c>
      <c r="D9" s="3" t="s">
        <v>76</v>
      </c>
      <c r="E9" s="3" t="s">
        <v>79</v>
      </c>
      <c r="F9" s="3" t="s">
        <v>71</v>
      </c>
      <c r="G9" s="14">
        <v>5.4568527918781723E-2</v>
      </c>
      <c r="H9" s="14">
        <v>0.12817258883248731</v>
      </c>
      <c r="I9" s="14">
        <v>0.28130287648054147</v>
      </c>
      <c r="J9" s="14">
        <v>0.34221658206429778</v>
      </c>
      <c r="K9" s="14">
        <v>0.19373942470389172</v>
      </c>
      <c r="L9" s="5"/>
      <c r="M9" s="6">
        <f t="shared" si="7"/>
        <v>5.4568527918781723E-2</v>
      </c>
      <c r="N9" s="6">
        <f t="shared" si="8"/>
        <v>0.25634517766497461</v>
      </c>
      <c r="O9" s="6">
        <f t="shared" si="9"/>
        <v>0.84390862944162448</v>
      </c>
      <c r="P9" s="6">
        <f t="shared" si="10"/>
        <v>1.3688663282571911</v>
      </c>
      <c r="Q9" s="6">
        <f t="shared" si="11"/>
        <v>0.96869712351945858</v>
      </c>
      <c r="R9" s="6">
        <f t="shared" si="12"/>
        <v>3.4923857868020303</v>
      </c>
      <c r="S9" s="5"/>
      <c r="T9" s="3" t="s">
        <v>150</v>
      </c>
      <c r="U9">
        <v>1</v>
      </c>
      <c r="W9" s="5">
        <f t="shared" si="1"/>
        <v>5.4568527918781723E-2</v>
      </c>
      <c r="X9" s="5">
        <f t="shared" si="2"/>
        <v>0.12817258883248731</v>
      </c>
      <c r="Y9" s="5">
        <f t="shared" si="3"/>
        <v>0.28130287648054147</v>
      </c>
      <c r="Z9" s="5">
        <f t="shared" si="4"/>
        <v>0.34221658206429778</v>
      </c>
      <c r="AA9" s="5">
        <f t="shared" si="5"/>
        <v>0.19373942470389172</v>
      </c>
      <c r="AB9" s="5">
        <f t="shared" si="13"/>
        <v>1</v>
      </c>
      <c r="AC9" s="6">
        <f t="shared" si="6"/>
        <v>3.4923857868020303</v>
      </c>
    </row>
    <row r="10" spans="2:29" ht="20.25" customHeight="1">
      <c r="B10" s="4" t="s">
        <v>3</v>
      </c>
      <c r="C10" s="3" t="s">
        <v>75</v>
      </c>
      <c r="D10" s="3" t="s">
        <v>76</v>
      </c>
      <c r="E10" s="3" t="s">
        <v>80</v>
      </c>
      <c r="F10" s="3" t="s">
        <v>71</v>
      </c>
      <c r="G10" s="14">
        <v>0.18239258635214828</v>
      </c>
      <c r="H10" s="14">
        <v>0.14700926705981465</v>
      </c>
      <c r="I10" s="14">
        <v>0.12594776748104464</v>
      </c>
      <c r="J10" s="14">
        <v>0.27422072451558549</v>
      </c>
      <c r="K10" s="14">
        <v>0.27042965459140689</v>
      </c>
      <c r="L10" s="5"/>
      <c r="M10" s="6">
        <f t="shared" si="7"/>
        <v>0.18239258635214828</v>
      </c>
      <c r="N10" s="6">
        <f t="shared" si="8"/>
        <v>0.2940185341196293</v>
      </c>
      <c r="O10" s="6">
        <f t="shared" si="9"/>
        <v>0.37784330244313391</v>
      </c>
      <c r="P10" s="6">
        <f t="shared" si="10"/>
        <v>1.096882898062342</v>
      </c>
      <c r="Q10" s="6">
        <f t="shared" si="11"/>
        <v>1.3521482729570344</v>
      </c>
      <c r="R10" s="6">
        <f t="shared" si="12"/>
        <v>3.3032855939342878</v>
      </c>
      <c r="S10" s="5"/>
      <c r="T10" s="15" t="s">
        <v>151</v>
      </c>
      <c r="U10">
        <v>-1</v>
      </c>
      <c r="W10" s="5">
        <f t="shared" si="1"/>
        <v>0.27042965459140689</v>
      </c>
      <c r="X10" s="5">
        <f t="shared" si="2"/>
        <v>0.27422072451558549</v>
      </c>
      <c r="Y10" s="5">
        <f t="shared" si="3"/>
        <v>0.12594776748104464</v>
      </c>
      <c r="Z10" s="5">
        <f t="shared" si="4"/>
        <v>0.14700926705981465</v>
      </c>
      <c r="AA10" s="5">
        <f t="shared" si="5"/>
        <v>0.18239258635214828</v>
      </c>
      <c r="AB10" s="5">
        <f t="shared" si="13"/>
        <v>0.99999999999999989</v>
      </c>
      <c r="AC10" s="6">
        <f t="shared" si="6"/>
        <v>2.6967144060657122</v>
      </c>
    </row>
    <row r="11" spans="2:29" ht="20.25" customHeight="1">
      <c r="B11" s="4" t="s">
        <v>4</v>
      </c>
      <c r="C11" s="3" t="s">
        <v>75</v>
      </c>
      <c r="D11" s="3" t="s">
        <v>76</v>
      </c>
      <c r="E11" s="3" t="s">
        <v>81</v>
      </c>
      <c r="F11" s="3" t="s">
        <v>71</v>
      </c>
      <c r="G11" s="14">
        <v>0.24342663273960985</v>
      </c>
      <c r="H11" s="14">
        <v>0.24257845631891434</v>
      </c>
      <c r="I11" s="14">
        <v>0.22094995759117897</v>
      </c>
      <c r="J11" s="14">
        <v>0.16115351993214588</v>
      </c>
      <c r="K11" s="14">
        <v>0.13189143341815099</v>
      </c>
      <c r="L11" s="5"/>
      <c r="M11" s="6">
        <f t="shared" si="7"/>
        <v>0.24342663273960985</v>
      </c>
      <c r="N11" s="6">
        <f t="shared" si="8"/>
        <v>0.48515691263782867</v>
      </c>
      <c r="O11" s="6">
        <f t="shared" si="9"/>
        <v>0.66284987277353691</v>
      </c>
      <c r="P11" s="6">
        <f t="shared" si="10"/>
        <v>0.64461407972858353</v>
      </c>
      <c r="Q11" s="6">
        <f t="shared" si="11"/>
        <v>0.65945716709075497</v>
      </c>
      <c r="R11" s="6">
        <f t="shared" si="12"/>
        <v>2.695504664970314</v>
      </c>
      <c r="S11" s="5"/>
      <c r="T11" s="3" t="s">
        <v>150</v>
      </c>
      <c r="U11">
        <v>1</v>
      </c>
      <c r="W11" s="5">
        <f t="shared" si="1"/>
        <v>0.24342663273960985</v>
      </c>
      <c r="X11" s="5">
        <f t="shared" si="2"/>
        <v>0.24257845631891434</v>
      </c>
      <c r="Y11" s="5">
        <f t="shared" si="3"/>
        <v>0.22094995759117897</v>
      </c>
      <c r="Z11" s="5">
        <f t="shared" si="4"/>
        <v>0.16115351993214588</v>
      </c>
      <c r="AA11" s="5">
        <f t="shared" si="5"/>
        <v>0.13189143341815099</v>
      </c>
      <c r="AB11" s="5">
        <f t="shared" si="13"/>
        <v>1</v>
      </c>
      <c r="AC11" s="6">
        <f t="shared" si="6"/>
        <v>2.695504664970314</v>
      </c>
    </row>
    <row r="12" spans="2:29" ht="20.25" customHeight="1">
      <c r="B12" s="4" t="s">
        <v>5</v>
      </c>
      <c r="C12" s="3" t="s">
        <v>75</v>
      </c>
      <c r="D12" s="3" t="s">
        <v>76</v>
      </c>
      <c r="E12" s="3" t="s">
        <v>82</v>
      </c>
      <c r="F12" s="3" t="s">
        <v>71</v>
      </c>
      <c r="G12" s="14">
        <v>0.19771863117870722</v>
      </c>
      <c r="H12" s="14">
        <v>0.23912125052809463</v>
      </c>
      <c r="I12" s="14">
        <v>0.17194761301225178</v>
      </c>
      <c r="J12" s="14">
        <v>0.2175749894381073</v>
      </c>
      <c r="K12" s="14">
        <v>0.17363751584283904</v>
      </c>
      <c r="L12" s="5"/>
      <c r="M12" s="6">
        <f t="shared" si="7"/>
        <v>0.19771863117870722</v>
      </c>
      <c r="N12" s="6">
        <f t="shared" si="8"/>
        <v>0.47824250105618926</v>
      </c>
      <c r="O12" s="6">
        <f t="shared" si="9"/>
        <v>0.51584283903675532</v>
      </c>
      <c r="P12" s="6">
        <f t="shared" si="10"/>
        <v>0.87029995775242919</v>
      </c>
      <c r="Q12" s="6">
        <f t="shared" si="11"/>
        <v>0.8681875792141952</v>
      </c>
      <c r="R12" s="6">
        <f t="shared" si="12"/>
        <v>2.9302915082382759</v>
      </c>
      <c r="S12" s="5"/>
      <c r="T12" s="3" t="s">
        <v>150</v>
      </c>
      <c r="U12">
        <v>1</v>
      </c>
      <c r="W12" s="5">
        <f t="shared" si="1"/>
        <v>0.19771863117870722</v>
      </c>
      <c r="X12" s="5">
        <f t="shared" si="2"/>
        <v>0.23912125052809463</v>
      </c>
      <c r="Y12" s="5">
        <f t="shared" si="3"/>
        <v>0.17194761301225178</v>
      </c>
      <c r="Z12" s="5">
        <f t="shared" si="4"/>
        <v>0.2175749894381073</v>
      </c>
      <c r="AA12" s="5">
        <f t="shared" si="5"/>
        <v>0.17363751584283904</v>
      </c>
      <c r="AB12" s="5">
        <f t="shared" si="13"/>
        <v>1</v>
      </c>
      <c r="AC12" s="6">
        <f t="shared" si="6"/>
        <v>2.9302915082382759</v>
      </c>
    </row>
    <row r="13" spans="2:29" ht="20.25" customHeight="1">
      <c r="B13" s="4" t="s">
        <v>6</v>
      </c>
      <c r="C13" s="3" t="s">
        <v>75</v>
      </c>
      <c r="D13" s="3" t="s">
        <v>76</v>
      </c>
      <c r="E13" s="3" t="s">
        <v>83</v>
      </c>
      <c r="F13" s="3" t="s">
        <v>71</v>
      </c>
      <c r="G13" s="14">
        <v>0.10287891617273497</v>
      </c>
      <c r="H13" s="14">
        <v>0.22523285351397121</v>
      </c>
      <c r="I13" s="14">
        <v>0.3416596104995766</v>
      </c>
      <c r="J13" s="14">
        <v>0.20702794242167655</v>
      </c>
      <c r="K13" s="14">
        <v>0.12320067739204064</v>
      </c>
      <c r="L13" s="5"/>
      <c r="M13" s="6">
        <f t="shared" si="7"/>
        <v>0.10287891617273497</v>
      </c>
      <c r="N13" s="6">
        <f t="shared" si="8"/>
        <v>0.45046570702794242</v>
      </c>
      <c r="O13" s="6">
        <f t="shared" si="9"/>
        <v>1.0249788314987298</v>
      </c>
      <c r="P13" s="6">
        <f t="shared" si="10"/>
        <v>0.82811176968670619</v>
      </c>
      <c r="Q13" s="6">
        <f t="shared" si="11"/>
        <v>0.61600338696020318</v>
      </c>
      <c r="R13" s="6">
        <f t="shared" si="12"/>
        <v>3.0224386113463164</v>
      </c>
      <c r="S13" s="5"/>
      <c r="T13" s="3" t="s">
        <v>150</v>
      </c>
      <c r="U13">
        <v>1</v>
      </c>
      <c r="W13" s="5">
        <f t="shared" si="1"/>
        <v>0.10287891617273497</v>
      </c>
      <c r="X13" s="5">
        <f t="shared" si="2"/>
        <v>0.22523285351397121</v>
      </c>
      <c r="Y13" s="5">
        <f t="shared" si="3"/>
        <v>0.3416596104995766</v>
      </c>
      <c r="Z13" s="5">
        <f t="shared" si="4"/>
        <v>0.20702794242167655</v>
      </c>
      <c r="AA13" s="5">
        <f t="shared" si="5"/>
        <v>0.12320067739204064</v>
      </c>
      <c r="AB13" s="5">
        <f t="shared" si="13"/>
        <v>1</v>
      </c>
      <c r="AC13" s="6">
        <f t="shared" si="6"/>
        <v>3.0224386113463164</v>
      </c>
    </row>
    <row r="14" spans="2:29" ht="20.25" customHeight="1">
      <c r="B14" s="4" t="s">
        <v>7</v>
      </c>
      <c r="C14" s="3" t="s">
        <v>75</v>
      </c>
      <c r="D14" s="3" t="s">
        <v>76</v>
      </c>
      <c r="E14" s="3" t="s">
        <v>84</v>
      </c>
      <c r="F14" s="3" t="s">
        <v>71</v>
      </c>
      <c r="G14" s="14">
        <v>4.9277824978759557E-2</v>
      </c>
      <c r="H14" s="14">
        <v>0.11682242990654206</v>
      </c>
      <c r="I14" s="14">
        <v>0.29821580288870009</v>
      </c>
      <c r="J14" s="14">
        <v>0.32667799490229399</v>
      </c>
      <c r="K14" s="14">
        <v>0.20900594732370434</v>
      </c>
      <c r="L14" s="5"/>
      <c r="M14" s="6">
        <f t="shared" si="7"/>
        <v>4.9277824978759557E-2</v>
      </c>
      <c r="N14" s="6">
        <f t="shared" si="8"/>
        <v>0.23364485981308411</v>
      </c>
      <c r="O14" s="6">
        <f t="shared" si="9"/>
        <v>0.89464740866610026</v>
      </c>
      <c r="P14" s="6">
        <f t="shared" si="10"/>
        <v>1.306711979609176</v>
      </c>
      <c r="Q14" s="6">
        <f t="shared" si="11"/>
        <v>1.0450297366185217</v>
      </c>
      <c r="R14" s="6">
        <f t="shared" si="12"/>
        <v>3.5293118096856415</v>
      </c>
      <c r="S14" s="5"/>
      <c r="T14" s="3" t="s">
        <v>150</v>
      </c>
      <c r="U14">
        <v>1</v>
      </c>
      <c r="W14" s="5">
        <f t="shared" si="1"/>
        <v>4.9277824978759557E-2</v>
      </c>
      <c r="X14" s="5">
        <f t="shared" si="2"/>
        <v>0.11682242990654206</v>
      </c>
      <c r="Y14" s="5">
        <f t="shared" si="3"/>
        <v>0.29821580288870009</v>
      </c>
      <c r="Z14" s="5">
        <f t="shared" si="4"/>
        <v>0.32667799490229399</v>
      </c>
      <c r="AA14" s="5">
        <f t="shared" si="5"/>
        <v>0.20900594732370434</v>
      </c>
      <c r="AB14" s="5">
        <f t="shared" si="13"/>
        <v>1</v>
      </c>
      <c r="AC14" s="6">
        <f t="shared" si="6"/>
        <v>3.5293118096856415</v>
      </c>
    </row>
    <row r="15" spans="2:29" ht="20.25" customHeight="1">
      <c r="B15" s="4" t="s">
        <v>8</v>
      </c>
      <c r="C15" s="3" t="s">
        <v>75</v>
      </c>
      <c r="D15" s="3" t="s">
        <v>85</v>
      </c>
      <c r="E15" s="3" t="s">
        <v>86</v>
      </c>
      <c r="F15" s="3" t="s">
        <v>71</v>
      </c>
      <c r="G15" s="14">
        <v>8.1572273879966184E-2</v>
      </c>
      <c r="H15" s="14">
        <v>0.24133558748943365</v>
      </c>
      <c r="I15" s="14">
        <v>0.231614539306847</v>
      </c>
      <c r="J15" s="14">
        <v>0.25316990701606085</v>
      </c>
      <c r="K15" s="14">
        <v>0.19230769230769232</v>
      </c>
      <c r="L15" s="5"/>
      <c r="M15" s="6">
        <f t="shared" si="7"/>
        <v>8.1572273879966184E-2</v>
      </c>
      <c r="N15" s="6">
        <f t="shared" si="8"/>
        <v>0.4826711749788673</v>
      </c>
      <c r="O15" s="6">
        <f t="shared" si="9"/>
        <v>0.69484361792054106</v>
      </c>
      <c r="P15" s="6">
        <f t="shared" si="10"/>
        <v>1.0126796280642434</v>
      </c>
      <c r="Q15" s="6">
        <f t="shared" si="11"/>
        <v>0.96153846153846156</v>
      </c>
      <c r="R15" s="6">
        <f t="shared" si="12"/>
        <v>3.2333051563820794</v>
      </c>
      <c r="S15" s="5"/>
      <c r="T15" s="3" t="s">
        <v>150</v>
      </c>
      <c r="U15">
        <v>1</v>
      </c>
      <c r="W15" s="5">
        <f t="shared" si="1"/>
        <v>8.1572273879966184E-2</v>
      </c>
      <c r="X15" s="5">
        <f t="shared" si="2"/>
        <v>0.24133558748943365</v>
      </c>
      <c r="Y15" s="5">
        <f t="shared" si="3"/>
        <v>0.231614539306847</v>
      </c>
      <c r="Z15" s="5">
        <f t="shared" si="4"/>
        <v>0.25316990701606085</v>
      </c>
      <c r="AA15" s="5">
        <f t="shared" si="5"/>
        <v>0.19230769230769232</v>
      </c>
      <c r="AB15" s="5">
        <f t="shared" si="13"/>
        <v>1</v>
      </c>
      <c r="AC15" s="6">
        <f t="shared" si="6"/>
        <v>3.2333051563820794</v>
      </c>
    </row>
    <row r="16" spans="2:29" ht="20.25" customHeight="1">
      <c r="B16" s="4" t="s">
        <v>9</v>
      </c>
      <c r="C16" s="3" t="s">
        <v>75</v>
      </c>
      <c r="D16" s="3" t="s">
        <v>85</v>
      </c>
      <c r="E16" s="3" t="s">
        <v>87</v>
      </c>
      <c r="F16" s="3" t="s">
        <v>71</v>
      </c>
      <c r="G16" s="14">
        <v>9.8681412165036161E-2</v>
      </c>
      <c r="H16" s="14">
        <v>0.26286686516376012</v>
      </c>
      <c r="I16" s="14">
        <v>0.41811994895789029</v>
      </c>
      <c r="J16" s="14">
        <v>0.14674606550404085</v>
      </c>
      <c r="K16" s="14">
        <v>7.3585708209272654E-2</v>
      </c>
      <c r="L16" s="5"/>
      <c r="M16" s="6">
        <f t="shared" si="7"/>
        <v>9.8681412165036161E-2</v>
      </c>
      <c r="N16" s="6">
        <f t="shared" si="8"/>
        <v>0.52573373032752024</v>
      </c>
      <c r="O16" s="6">
        <f t="shared" si="9"/>
        <v>1.2543598468736707</v>
      </c>
      <c r="P16" s="6">
        <f t="shared" si="10"/>
        <v>0.58698426201616338</v>
      </c>
      <c r="Q16" s="6">
        <f t="shared" si="11"/>
        <v>0.3679285410463633</v>
      </c>
      <c r="R16" s="6">
        <f t="shared" si="12"/>
        <v>2.833687792428754</v>
      </c>
      <c r="S16" s="5"/>
      <c r="T16" s="3" t="s">
        <v>150</v>
      </c>
      <c r="U16">
        <v>1</v>
      </c>
      <c r="W16" s="5">
        <f t="shared" si="1"/>
        <v>9.8681412165036161E-2</v>
      </c>
      <c r="X16" s="5">
        <f t="shared" si="2"/>
        <v>0.26286686516376012</v>
      </c>
      <c r="Y16" s="5">
        <f t="shared" si="3"/>
        <v>0.41811994895789029</v>
      </c>
      <c r="Z16" s="5">
        <f t="shared" si="4"/>
        <v>0.14674606550404085</v>
      </c>
      <c r="AA16" s="5">
        <f t="shared" si="5"/>
        <v>7.3585708209272654E-2</v>
      </c>
      <c r="AB16" s="5">
        <f t="shared" si="13"/>
        <v>1</v>
      </c>
      <c r="AC16" s="6">
        <f t="shared" si="6"/>
        <v>2.833687792428754</v>
      </c>
    </row>
    <row r="17" spans="2:29" ht="20.25" customHeight="1">
      <c r="B17" s="4" t="s">
        <v>10</v>
      </c>
      <c r="C17" s="3" t="s">
        <v>75</v>
      </c>
      <c r="D17" s="3" t="s">
        <v>85</v>
      </c>
      <c r="E17" s="3" t="s">
        <v>88</v>
      </c>
      <c r="F17" s="3" t="s">
        <v>71</v>
      </c>
      <c r="G17" s="14">
        <v>0.15091140313692242</v>
      </c>
      <c r="H17" s="14">
        <v>0.24798643493005512</v>
      </c>
      <c r="I17" s="14">
        <v>0.14836795252225518</v>
      </c>
      <c r="J17" s="14">
        <v>0.19160661297159814</v>
      </c>
      <c r="K17" s="14">
        <v>0.26112759643916916</v>
      </c>
      <c r="L17" s="5"/>
      <c r="M17" s="6">
        <f t="shared" si="7"/>
        <v>0.15091140313692242</v>
      </c>
      <c r="N17" s="6">
        <f t="shared" si="8"/>
        <v>0.49597286986011024</v>
      </c>
      <c r="O17" s="6">
        <f t="shared" si="9"/>
        <v>0.44510385756676552</v>
      </c>
      <c r="P17" s="6">
        <f t="shared" si="10"/>
        <v>0.76642645188639258</v>
      </c>
      <c r="Q17" s="6">
        <f t="shared" si="11"/>
        <v>1.3056379821958459</v>
      </c>
      <c r="R17" s="6">
        <f t="shared" si="12"/>
        <v>3.1640525646460365</v>
      </c>
      <c r="S17" s="5"/>
      <c r="T17" s="3" t="s">
        <v>150</v>
      </c>
      <c r="U17">
        <v>1</v>
      </c>
      <c r="W17" s="5">
        <f t="shared" si="1"/>
        <v>0.15091140313692242</v>
      </c>
      <c r="X17" s="5">
        <f t="shared" si="2"/>
        <v>0.24798643493005512</v>
      </c>
      <c r="Y17" s="5">
        <f t="shared" si="3"/>
        <v>0.14836795252225518</v>
      </c>
      <c r="Z17" s="5">
        <f t="shared" si="4"/>
        <v>0.19160661297159814</v>
      </c>
      <c r="AA17" s="5">
        <f t="shared" si="5"/>
        <v>0.26112759643916916</v>
      </c>
      <c r="AB17" s="5">
        <f t="shared" si="13"/>
        <v>1</v>
      </c>
      <c r="AC17" s="6">
        <f t="shared" si="6"/>
        <v>3.1640525646460365</v>
      </c>
    </row>
    <row r="18" spans="2:29" ht="20.25" customHeight="1">
      <c r="B18" s="4" t="s">
        <v>11</v>
      </c>
      <c r="C18" s="3" t="s">
        <v>75</v>
      </c>
      <c r="D18" s="3" t="s">
        <v>85</v>
      </c>
      <c r="E18" s="3" t="s">
        <v>89</v>
      </c>
      <c r="F18" s="3" t="s">
        <v>71</v>
      </c>
      <c r="G18" s="14">
        <v>0.1727659574468085</v>
      </c>
      <c r="H18" s="14">
        <v>0.27319148936170212</v>
      </c>
      <c r="I18" s="14">
        <v>0.33957446808510638</v>
      </c>
      <c r="J18" s="14">
        <v>0.12212765957446808</v>
      </c>
      <c r="K18" s="14">
        <v>9.2340425531914891E-2</v>
      </c>
      <c r="L18" s="5"/>
      <c r="M18" s="6">
        <f t="shared" si="7"/>
        <v>0.1727659574468085</v>
      </c>
      <c r="N18" s="6">
        <f t="shared" si="8"/>
        <v>0.54638297872340424</v>
      </c>
      <c r="O18" s="6">
        <f t="shared" si="9"/>
        <v>1.018723404255319</v>
      </c>
      <c r="P18" s="6">
        <f t="shared" si="10"/>
        <v>0.48851063829787233</v>
      </c>
      <c r="Q18" s="6">
        <f t="shared" si="11"/>
        <v>0.46170212765957447</v>
      </c>
      <c r="R18" s="6">
        <f t="shared" si="12"/>
        <v>2.6880851063829785</v>
      </c>
      <c r="S18" s="5"/>
      <c r="T18" s="3" t="s">
        <v>150</v>
      </c>
      <c r="U18">
        <v>1</v>
      </c>
      <c r="W18" s="5">
        <f t="shared" si="1"/>
        <v>0.1727659574468085</v>
      </c>
      <c r="X18" s="5">
        <f t="shared" si="2"/>
        <v>0.27319148936170212</v>
      </c>
      <c r="Y18" s="5">
        <f t="shared" si="3"/>
        <v>0.33957446808510638</v>
      </c>
      <c r="Z18" s="5">
        <f t="shared" si="4"/>
        <v>0.12212765957446808</v>
      </c>
      <c r="AA18" s="5">
        <f t="shared" si="5"/>
        <v>9.2340425531914891E-2</v>
      </c>
      <c r="AB18" s="5">
        <f t="shared" si="13"/>
        <v>1</v>
      </c>
      <c r="AC18" s="6">
        <f t="shared" si="6"/>
        <v>2.6880851063829785</v>
      </c>
    </row>
    <row r="19" spans="2:29" ht="20.25" customHeight="1">
      <c r="B19" s="4" t="s">
        <v>12</v>
      </c>
      <c r="C19" s="3" t="s">
        <v>75</v>
      </c>
      <c r="D19" s="3" t="s">
        <v>85</v>
      </c>
      <c r="E19" s="3" t="s">
        <v>90</v>
      </c>
      <c r="F19" s="3" t="s">
        <v>71</v>
      </c>
      <c r="G19" s="14">
        <v>3.8739889314601955E-2</v>
      </c>
      <c r="H19" s="14">
        <v>0.13495104299702002</v>
      </c>
      <c r="I19" s="14">
        <v>0.15197956577266922</v>
      </c>
      <c r="J19" s="14">
        <v>0.28224776500638571</v>
      </c>
      <c r="K19" s="14">
        <v>0.39208173690932313</v>
      </c>
      <c r="L19" s="5"/>
      <c r="M19" s="6">
        <f t="shared" si="7"/>
        <v>3.8739889314601955E-2</v>
      </c>
      <c r="N19" s="6">
        <f t="shared" si="8"/>
        <v>0.26990208599404003</v>
      </c>
      <c r="O19" s="6">
        <f t="shared" si="9"/>
        <v>0.45593869731800762</v>
      </c>
      <c r="P19" s="6">
        <f t="shared" si="10"/>
        <v>1.1289910600255428</v>
      </c>
      <c r="Q19" s="6">
        <f t="shared" si="11"/>
        <v>1.9604086845466155</v>
      </c>
      <c r="R19" s="6">
        <f t="shared" si="12"/>
        <v>3.8539804171988079</v>
      </c>
      <c r="S19" s="5"/>
      <c r="T19" s="3" t="s">
        <v>150</v>
      </c>
      <c r="U19">
        <v>1</v>
      </c>
      <c r="W19" s="5">
        <f t="shared" si="1"/>
        <v>3.8739889314601955E-2</v>
      </c>
      <c r="X19" s="5">
        <f t="shared" si="2"/>
        <v>0.13495104299702002</v>
      </c>
      <c r="Y19" s="5">
        <f t="shared" si="3"/>
        <v>0.15197956577266922</v>
      </c>
      <c r="Z19" s="5">
        <f t="shared" si="4"/>
        <v>0.28224776500638571</v>
      </c>
      <c r="AA19" s="5">
        <f t="shared" si="5"/>
        <v>0.39208173690932313</v>
      </c>
      <c r="AB19" s="5">
        <f t="shared" si="13"/>
        <v>1</v>
      </c>
      <c r="AC19" s="6">
        <f t="shared" si="6"/>
        <v>3.8539804171988079</v>
      </c>
    </row>
    <row r="20" spans="2:29" ht="20.25" customHeight="1">
      <c r="B20" s="4" t="s">
        <v>13</v>
      </c>
      <c r="C20" s="3" t="s">
        <v>75</v>
      </c>
      <c r="D20" s="3" t="s">
        <v>85</v>
      </c>
      <c r="E20" s="3" t="s">
        <v>91</v>
      </c>
      <c r="F20" s="3" t="s">
        <v>71</v>
      </c>
      <c r="G20" s="14">
        <v>3.2051282051282048E-2</v>
      </c>
      <c r="H20" s="14">
        <v>0.11025641025641025</v>
      </c>
      <c r="I20" s="14">
        <v>0.35299145299145301</v>
      </c>
      <c r="J20" s="14">
        <v>0.3247863247863248</v>
      </c>
      <c r="K20" s="14">
        <v>0.17991452991452991</v>
      </c>
      <c r="L20" s="5"/>
      <c r="M20" s="6">
        <f t="shared" si="7"/>
        <v>3.2051282051282048E-2</v>
      </c>
      <c r="N20" s="6">
        <f t="shared" si="8"/>
        <v>0.22051282051282051</v>
      </c>
      <c r="O20" s="6">
        <f t="shared" si="9"/>
        <v>1.058974358974359</v>
      </c>
      <c r="P20" s="6">
        <f t="shared" si="10"/>
        <v>1.2991452991452992</v>
      </c>
      <c r="Q20" s="6">
        <f t="shared" si="11"/>
        <v>0.8995726495726496</v>
      </c>
      <c r="R20" s="6">
        <f t="shared" si="12"/>
        <v>3.5102564102564102</v>
      </c>
      <c r="S20" s="5"/>
      <c r="T20" s="3" t="s">
        <v>150</v>
      </c>
      <c r="U20">
        <v>1</v>
      </c>
      <c r="W20" s="5">
        <f t="shared" si="1"/>
        <v>3.2051282051282048E-2</v>
      </c>
      <c r="X20" s="5">
        <f t="shared" si="2"/>
        <v>0.11025641025641025</v>
      </c>
      <c r="Y20" s="5">
        <f t="shared" si="3"/>
        <v>0.35299145299145301</v>
      </c>
      <c r="Z20" s="5">
        <f t="shared" si="4"/>
        <v>0.3247863247863248</v>
      </c>
      <c r="AA20" s="5">
        <f t="shared" si="5"/>
        <v>0.17991452991452991</v>
      </c>
      <c r="AB20" s="5">
        <f t="shared" si="13"/>
        <v>1</v>
      </c>
      <c r="AC20" s="6">
        <f t="shared" si="6"/>
        <v>3.5102564102564102</v>
      </c>
    </row>
    <row r="21" spans="2:29" ht="20.25" customHeight="1">
      <c r="B21" s="4" t="s">
        <v>14</v>
      </c>
      <c r="C21" s="3" t="s">
        <v>75</v>
      </c>
      <c r="D21" s="3" t="s">
        <v>85</v>
      </c>
      <c r="E21" s="3" t="s">
        <v>92</v>
      </c>
      <c r="F21" s="3" t="s">
        <v>71</v>
      </c>
      <c r="G21" s="14">
        <v>0.10293492131008082</v>
      </c>
      <c r="H21" s="14">
        <v>0.14079115270097831</v>
      </c>
      <c r="I21" s="14">
        <v>9.2726499361973622E-2</v>
      </c>
      <c r="J21" s="14">
        <v>0.23947256486601445</v>
      </c>
      <c r="K21" s="14">
        <v>0.42407486176095277</v>
      </c>
      <c r="L21" s="5"/>
      <c r="M21" s="6">
        <f t="shared" si="7"/>
        <v>0.10293492131008082</v>
      </c>
      <c r="N21" s="6">
        <f t="shared" si="8"/>
        <v>0.28158230540195661</v>
      </c>
      <c r="O21" s="6">
        <f t="shared" si="9"/>
        <v>0.27817949808592085</v>
      </c>
      <c r="P21" s="6">
        <f t="shared" si="10"/>
        <v>0.95789025946405781</v>
      </c>
      <c r="Q21" s="6">
        <f t="shared" si="11"/>
        <v>2.120374308804764</v>
      </c>
      <c r="R21" s="6">
        <f t="shared" si="12"/>
        <v>3.7409612930667802</v>
      </c>
      <c r="S21" s="5"/>
      <c r="T21" s="15" t="s">
        <v>151</v>
      </c>
      <c r="U21">
        <v>-1</v>
      </c>
      <c r="W21" s="5">
        <f t="shared" si="1"/>
        <v>0.42407486176095277</v>
      </c>
      <c r="X21" s="5">
        <f t="shared" si="2"/>
        <v>0.23947256486601445</v>
      </c>
      <c r="Y21" s="5">
        <f t="shared" si="3"/>
        <v>9.2726499361973622E-2</v>
      </c>
      <c r="Z21" s="5">
        <f t="shared" si="4"/>
        <v>0.14079115270097831</v>
      </c>
      <c r="AA21" s="5">
        <f t="shared" si="5"/>
        <v>0.10293492131008082</v>
      </c>
      <c r="AB21" s="5">
        <f t="shared" si="13"/>
        <v>1</v>
      </c>
      <c r="AC21" s="6">
        <f t="shared" si="6"/>
        <v>2.2590387069332198</v>
      </c>
    </row>
    <row r="22" spans="2:29" ht="20.25" customHeight="1">
      <c r="B22" s="4" t="s">
        <v>15</v>
      </c>
      <c r="C22" s="3" t="s">
        <v>93</v>
      </c>
      <c r="D22" s="3" t="s">
        <v>94</v>
      </c>
      <c r="E22" s="3" t="s">
        <v>95</v>
      </c>
      <c r="F22" s="3" t="s">
        <v>71</v>
      </c>
      <c r="G22" s="14">
        <v>6.7998300042498933E-2</v>
      </c>
      <c r="H22" s="14">
        <v>0.15682107947301319</v>
      </c>
      <c r="I22" s="14">
        <v>0.24096897577560561</v>
      </c>
      <c r="J22" s="14">
        <v>0.32171695707607312</v>
      </c>
      <c r="K22" s="14">
        <v>0.21249468763280918</v>
      </c>
      <c r="L22" s="5"/>
      <c r="M22" s="6">
        <f t="shared" si="7"/>
        <v>6.7998300042498933E-2</v>
      </c>
      <c r="N22" s="6">
        <f t="shared" si="8"/>
        <v>0.31364215894602637</v>
      </c>
      <c r="O22" s="6">
        <f t="shared" si="9"/>
        <v>0.72290692732681683</v>
      </c>
      <c r="P22" s="6">
        <f t="shared" si="10"/>
        <v>1.2868678283042925</v>
      </c>
      <c r="Q22" s="6">
        <f t="shared" si="11"/>
        <v>1.0624734381640459</v>
      </c>
      <c r="R22" s="6">
        <f t="shared" si="12"/>
        <v>3.4538886527836805</v>
      </c>
      <c r="S22" s="5"/>
      <c r="T22" s="3" t="s">
        <v>150</v>
      </c>
      <c r="U22">
        <v>1</v>
      </c>
      <c r="W22" s="5">
        <f t="shared" si="1"/>
        <v>6.7998300042498933E-2</v>
      </c>
      <c r="X22" s="5">
        <f t="shared" si="2"/>
        <v>0.15682107947301319</v>
      </c>
      <c r="Y22" s="5">
        <f t="shared" si="3"/>
        <v>0.24096897577560561</v>
      </c>
      <c r="Z22" s="5">
        <f t="shared" si="4"/>
        <v>0.32171695707607312</v>
      </c>
      <c r="AA22" s="5">
        <f t="shared" si="5"/>
        <v>0.21249468763280918</v>
      </c>
      <c r="AB22" s="5">
        <f t="shared" si="13"/>
        <v>1</v>
      </c>
      <c r="AC22" s="6">
        <f t="shared" si="6"/>
        <v>3.4538886527836805</v>
      </c>
    </row>
    <row r="23" spans="2:29" ht="20.25" customHeight="1">
      <c r="B23" s="4" t="s">
        <v>16</v>
      </c>
      <c r="C23" s="3" t="s">
        <v>93</v>
      </c>
      <c r="D23" s="3" t="s">
        <v>94</v>
      </c>
      <c r="E23" s="3" t="s">
        <v>96</v>
      </c>
      <c r="F23" s="3" t="s">
        <v>71</v>
      </c>
      <c r="G23" s="14">
        <v>0.18696397941680962</v>
      </c>
      <c r="H23" s="14">
        <v>0.14065180102915953</v>
      </c>
      <c r="I23" s="14">
        <v>0.17195540308747856</v>
      </c>
      <c r="J23" s="14">
        <v>0.23241852487135506</v>
      </c>
      <c r="K23" s="14">
        <v>0.26801029159519724</v>
      </c>
      <c r="L23" s="5"/>
      <c r="M23" s="6">
        <f t="shared" si="7"/>
        <v>0.18696397941680962</v>
      </c>
      <c r="N23" s="6">
        <f t="shared" si="8"/>
        <v>0.28130360205831906</v>
      </c>
      <c r="O23" s="6">
        <f t="shared" si="9"/>
        <v>0.51586620926243565</v>
      </c>
      <c r="P23" s="6">
        <f t="shared" si="10"/>
        <v>0.92967409948542024</v>
      </c>
      <c r="Q23" s="6">
        <f t="shared" si="11"/>
        <v>1.3400514579759861</v>
      </c>
      <c r="R23" s="6">
        <f t="shared" si="12"/>
        <v>3.2538593481989704</v>
      </c>
      <c r="S23" s="5"/>
      <c r="T23" s="3" t="s">
        <v>150</v>
      </c>
      <c r="U23">
        <v>1</v>
      </c>
      <c r="W23" s="5">
        <f t="shared" si="1"/>
        <v>0.18696397941680962</v>
      </c>
      <c r="X23" s="5">
        <f t="shared" si="2"/>
        <v>0.14065180102915953</v>
      </c>
      <c r="Y23" s="5">
        <f t="shared" si="3"/>
        <v>0.17195540308747856</v>
      </c>
      <c r="Z23" s="5">
        <f t="shared" si="4"/>
        <v>0.23241852487135506</v>
      </c>
      <c r="AA23" s="5">
        <f t="shared" si="5"/>
        <v>0.26801029159519724</v>
      </c>
      <c r="AB23" s="5">
        <f t="shared" si="13"/>
        <v>1</v>
      </c>
      <c r="AC23" s="6">
        <f t="shared" si="6"/>
        <v>3.2538593481989704</v>
      </c>
    </row>
    <row r="24" spans="2:29" ht="20.25" customHeight="1">
      <c r="B24" s="4" t="s">
        <v>17</v>
      </c>
      <c r="C24" s="3" t="s">
        <v>93</v>
      </c>
      <c r="D24" s="3" t="s">
        <v>94</v>
      </c>
      <c r="E24" s="3" t="s">
        <v>97</v>
      </c>
      <c r="F24" s="3" t="s">
        <v>71</v>
      </c>
      <c r="G24" s="14">
        <v>0.40569243840271879</v>
      </c>
      <c r="H24" s="14">
        <v>0.19158878504672897</v>
      </c>
      <c r="I24" s="14">
        <v>0.14570943075615972</v>
      </c>
      <c r="J24" s="14">
        <v>0.143160577740017</v>
      </c>
      <c r="K24" s="14">
        <v>0.11384876805437553</v>
      </c>
      <c r="L24" s="5"/>
      <c r="M24" s="6">
        <f t="shared" si="7"/>
        <v>0.40569243840271879</v>
      </c>
      <c r="N24" s="6">
        <f t="shared" si="8"/>
        <v>0.38317757009345793</v>
      </c>
      <c r="O24" s="6">
        <f t="shared" si="9"/>
        <v>0.43712829226847916</v>
      </c>
      <c r="P24" s="6">
        <f t="shared" si="10"/>
        <v>0.57264231096006801</v>
      </c>
      <c r="Q24" s="6">
        <f t="shared" si="11"/>
        <v>0.56924384027187769</v>
      </c>
      <c r="R24" s="6">
        <f t="shared" si="12"/>
        <v>2.3678844519966016</v>
      </c>
      <c r="S24" s="5"/>
      <c r="T24" s="3" t="s">
        <v>150</v>
      </c>
      <c r="U24">
        <v>1</v>
      </c>
      <c r="W24" s="5">
        <f t="shared" si="1"/>
        <v>0.40569243840271879</v>
      </c>
      <c r="X24" s="5">
        <f t="shared" si="2"/>
        <v>0.19158878504672897</v>
      </c>
      <c r="Y24" s="5">
        <f t="shared" si="3"/>
        <v>0.14570943075615972</v>
      </c>
      <c r="Z24" s="5">
        <f t="shared" si="4"/>
        <v>0.143160577740017</v>
      </c>
      <c r="AA24" s="5">
        <f t="shared" si="5"/>
        <v>0.11384876805437553</v>
      </c>
      <c r="AB24" s="5">
        <f t="shared" si="13"/>
        <v>1</v>
      </c>
      <c r="AC24" s="6">
        <f t="shared" si="6"/>
        <v>2.3678844519966016</v>
      </c>
    </row>
    <row r="25" spans="2:29" ht="20.25" customHeight="1">
      <c r="B25" s="4" t="s">
        <v>18</v>
      </c>
      <c r="C25" s="3" t="s">
        <v>93</v>
      </c>
      <c r="D25" s="3" t="s">
        <v>94</v>
      </c>
      <c r="E25" s="3" t="s">
        <v>98</v>
      </c>
      <c r="F25" s="3" t="s">
        <v>71</v>
      </c>
      <c r="G25" s="14">
        <v>0.67359932088285224</v>
      </c>
      <c r="H25" s="14">
        <v>0.15747028862478776</v>
      </c>
      <c r="I25" s="14">
        <v>8.9558573853989812E-2</v>
      </c>
      <c r="J25" s="14">
        <v>5.0509337860780983E-2</v>
      </c>
      <c r="K25" s="14">
        <v>2.8862478777589132E-2</v>
      </c>
      <c r="L25" s="5"/>
      <c r="M25" s="6">
        <f t="shared" si="7"/>
        <v>0.67359932088285224</v>
      </c>
      <c r="N25" s="6">
        <f t="shared" si="8"/>
        <v>0.31494057724957553</v>
      </c>
      <c r="O25" s="6">
        <f t="shared" si="9"/>
        <v>0.26867572156196945</v>
      </c>
      <c r="P25" s="6">
        <f t="shared" si="10"/>
        <v>0.20203735144312393</v>
      </c>
      <c r="Q25" s="6">
        <f t="shared" si="11"/>
        <v>0.14431239388794567</v>
      </c>
      <c r="R25" s="6">
        <f t="shared" si="12"/>
        <v>1.6035653650254669</v>
      </c>
      <c r="S25" s="5"/>
      <c r="T25" s="3" t="s">
        <v>150</v>
      </c>
      <c r="U25">
        <v>1</v>
      </c>
      <c r="W25" s="5">
        <f t="shared" si="1"/>
        <v>0.67359932088285224</v>
      </c>
      <c r="X25" s="5">
        <f t="shared" si="2"/>
        <v>0.15747028862478776</v>
      </c>
      <c r="Y25" s="5">
        <f t="shared" si="3"/>
        <v>8.9558573853989812E-2</v>
      </c>
      <c r="Z25" s="5">
        <f t="shared" si="4"/>
        <v>5.0509337860780983E-2</v>
      </c>
      <c r="AA25" s="5">
        <f t="shared" si="5"/>
        <v>2.8862478777589132E-2</v>
      </c>
      <c r="AB25" s="5">
        <f t="shared" si="13"/>
        <v>0.99999999999999989</v>
      </c>
      <c r="AC25" s="6">
        <f t="shared" si="6"/>
        <v>1.6035653650254669</v>
      </c>
    </row>
    <row r="26" spans="2:29" ht="20.25" customHeight="1">
      <c r="B26" s="4" t="s">
        <v>19</v>
      </c>
      <c r="C26" s="3" t="s">
        <v>93</v>
      </c>
      <c r="D26" s="3" t="s">
        <v>94</v>
      </c>
      <c r="E26" s="3" t="s">
        <v>99</v>
      </c>
      <c r="F26" s="3" t="s">
        <v>71</v>
      </c>
      <c r="G26" s="14">
        <v>0.37537281636131231</v>
      </c>
      <c r="H26" s="14">
        <v>0.23093310609288453</v>
      </c>
      <c r="I26" s="14">
        <v>0.15850021303792075</v>
      </c>
      <c r="J26" s="14">
        <v>0.15210907541542396</v>
      </c>
      <c r="K26" s="14">
        <v>8.3084789092458464E-2</v>
      </c>
      <c r="L26" s="5"/>
      <c r="M26" s="6">
        <f t="shared" si="7"/>
        <v>0.37537281636131231</v>
      </c>
      <c r="N26" s="6">
        <f t="shared" si="8"/>
        <v>0.46186621218576907</v>
      </c>
      <c r="O26" s="6">
        <f t="shared" si="9"/>
        <v>0.47550063911376228</v>
      </c>
      <c r="P26" s="6">
        <f t="shared" si="10"/>
        <v>0.60843630166169582</v>
      </c>
      <c r="Q26" s="6">
        <f t="shared" si="11"/>
        <v>0.41542394546229233</v>
      </c>
      <c r="R26" s="6">
        <f t="shared" si="12"/>
        <v>2.3365999147848315</v>
      </c>
      <c r="S26" s="5"/>
      <c r="T26" s="3" t="s">
        <v>150</v>
      </c>
      <c r="U26">
        <v>1</v>
      </c>
      <c r="W26" s="5">
        <f t="shared" si="1"/>
        <v>0.37537281636131231</v>
      </c>
      <c r="X26" s="5">
        <f t="shared" si="2"/>
        <v>0.23093310609288453</v>
      </c>
      <c r="Y26" s="5">
        <f t="shared" si="3"/>
        <v>0.15850021303792075</v>
      </c>
      <c r="Z26" s="5">
        <f t="shared" si="4"/>
        <v>0.15210907541542396</v>
      </c>
      <c r="AA26" s="5">
        <f t="shared" si="5"/>
        <v>8.3084789092458464E-2</v>
      </c>
      <c r="AB26" s="5">
        <f t="shared" si="13"/>
        <v>1</v>
      </c>
      <c r="AC26" s="6">
        <f t="shared" si="6"/>
        <v>2.3365999147848315</v>
      </c>
    </row>
    <row r="27" spans="2:29" ht="20.25" customHeight="1">
      <c r="B27" s="4" t="s">
        <v>20</v>
      </c>
      <c r="C27" s="3" t="s">
        <v>93</v>
      </c>
      <c r="D27" s="3" t="s">
        <v>94</v>
      </c>
      <c r="E27" s="3" t="s">
        <v>100</v>
      </c>
      <c r="F27" s="3" t="s">
        <v>71</v>
      </c>
      <c r="G27" s="14">
        <v>0.13815226689478186</v>
      </c>
      <c r="H27" s="14">
        <v>0.16595380667236956</v>
      </c>
      <c r="I27" s="14">
        <v>0.39734816082121471</v>
      </c>
      <c r="J27" s="14">
        <v>0.13729683490162531</v>
      </c>
      <c r="K27" s="14">
        <v>0.16124893071000856</v>
      </c>
      <c r="L27" s="5"/>
      <c r="M27" s="6">
        <f t="shared" si="7"/>
        <v>0.13815226689478186</v>
      </c>
      <c r="N27" s="6">
        <f t="shared" si="8"/>
        <v>0.33190761334473912</v>
      </c>
      <c r="O27" s="6">
        <f t="shared" si="9"/>
        <v>1.1920444824636443</v>
      </c>
      <c r="P27" s="6">
        <f t="shared" si="10"/>
        <v>0.54918733960650123</v>
      </c>
      <c r="Q27" s="6">
        <f t="shared" si="11"/>
        <v>0.80624465355004282</v>
      </c>
      <c r="R27" s="6">
        <f t="shared" si="12"/>
        <v>3.0175363558597095</v>
      </c>
      <c r="S27" s="5"/>
      <c r="T27" s="3" t="s">
        <v>150</v>
      </c>
      <c r="U27">
        <v>1</v>
      </c>
      <c r="W27" s="5">
        <f t="shared" si="1"/>
        <v>0.13815226689478186</v>
      </c>
      <c r="X27" s="5">
        <f t="shared" si="2"/>
        <v>0.16595380667236956</v>
      </c>
      <c r="Y27" s="5">
        <f t="shared" si="3"/>
        <v>0.39734816082121471</v>
      </c>
      <c r="Z27" s="5">
        <f t="shared" si="4"/>
        <v>0.13729683490162531</v>
      </c>
      <c r="AA27" s="5">
        <f t="shared" si="5"/>
        <v>0.16124893071000856</v>
      </c>
      <c r="AB27" s="5">
        <f t="shared" si="13"/>
        <v>0.99999999999999989</v>
      </c>
      <c r="AC27" s="6">
        <f t="shared" si="6"/>
        <v>3.0175363558597095</v>
      </c>
    </row>
    <row r="28" spans="2:29" ht="20.25" customHeight="1">
      <c r="B28" s="4" t="s">
        <v>21</v>
      </c>
      <c r="C28" s="3" t="s">
        <v>93</v>
      </c>
      <c r="D28" s="3" t="s">
        <v>101</v>
      </c>
      <c r="E28" s="3" t="s">
        <v>102</v>
      </c>
      <c r="F28" s="3" t="s">
        <v>71</v>
      </c>
      <c r="G28" s="14">
        <v>0.11382113821138211</v>
      </c>
      <c r="H28" s="14">
        <v>0.15532734274711169</v>
      </c>
      <c r="I28" s="14">
        <v>0.27471116816431324</v>
      </c>
      <c r="J28" s="14">
        <v>0.31536157466837828</v>
      </c>
      <c r="K28" s="14">
        <v>0.14077877620881471</v>
      </c>
      <c r="L28" s="5"/>
      <c r="M28" s="6">
        <f t="shared" si="7"/>
        <v>0.11382113821138211</v>
      </c>
      <c r="N28" s="6">
        <f t="shared" si="8"/>
        <v>0.31065468549422337</v>
      </c>
      <c r="O28" s="6">
        <f t="shared" si="9"/>
        <v>0.82413350449293965</v>
      </c>
      <c r="P28" s="6">
        <f t="shared" si="10"/>
        <v>1.2614462986735131</v>
      </c>
      <c r="Q28" s="6">
        <f t="shared" si="11"/>
        <v>0.70389388104407358</v>
      </c>
      <c r="R28" s="6">
        <f t="shared" si="12"/>
        <v>3.2139495079161318</v>
      </c>
      <c r="S28" s="5"/>
      <c r="T28" s="3" t="s">
        <v>150</v>
      </c>
      <c r="U28">
        <v>1</v>
      </c>
      <c r="W28" s="5">
        <f t="shared" si="1"/>
        <v>0.11382113821138211</v>
      </c>
      <c r="X28" s="5">
        <f t="shared" si="2"/>
        <v>0.15532734274711169</v>
      </c>
      <c r="Y28" s="5">
        <f t="shared" si="3"/>
        <v>0.27471116816431324</v>
      </c>
      <c r="Z28" s="5">
        <f t="shared" si="4"/>
        <v>0.31536157466837828</v>
      </c>
      <c r="AA28" s="5">
        <f t="shared" si="5"/>
        <v>0.14077877620881471</v>
      </c>
      <c r="AB28" s="5">
        <f t="shared" si="13"/>
        <v>1</v>
      </c>
      <c r="AC28" s="6">
        <f t="shared" si="6"/>
        <v>3.2139495079161318</v>
      </c>
    </row>
    <row r="29" spans="2:29" ht="20.25" customHeight="1">
      <c r="B29" s="4" t="s">
        <v>22</v>
      </c>
      <c r="C29" s="3" t="s">
        <v>93</v>
      </c>
      <c r="D29" s="3" t="s">
        <v>101</v>
      </c>
      <c r="E29" s="3" t="s">
        <v>103</v>
      </c>
      <c r="F29" s="3" t="s">
        <v>71</v>
      </c>
      <c r="G29" s="14">
        <v>5.0405809483126868E-2</v>
      </c>
      <c r="H29" s="14">
        <v>0.13968389577103801</v>
      </c>
      <c r="I29" s="14">
        <v>0.3007261853908586</v>
      </c>
      <c r="J29" s="14">
        <v>0.31952157197778724</v>
      </c>
      <c r="K29" s="14">
        <v>0.18966253737718924</v>
      </c>
      <c r="L29" s="5"/>
      <c r="M29" s="6">
        <f t="shared" si="7"/>
        <v>5.0405809483126868E-2</v>
      </c>
      <c r="N29" s="6">
        <f t="shared" si="8"/>
        <v>0.27936779154207603</v>
      </c>
      <c r="O29" s="6">
        <f t="shared" si="9"/>
        <v>0.90217855617257581</v>
      </c>
      <c r="P29" s="6">
        <f t="shared" si="10"/>
        <v>1.278086287911149</v>
      </c>
      <c r="Q29" s="6">
        <f t="shared" si="11"/>
        <v>0.94831268688594617</v>
      </c>
      <c r="R29" s="6">
        <f t="shared" si="12"/>
        <v>3.4583511319948741</v>
      </c>
      <c r="S29" s="5"/>
      <c r="T29" s="3" t="s">
        <v>150</v>
      </c>
      <c r="U29">
        <v>1</v>
      </c>
      <c r="W29" s="5">
        <f t="shared" si="1"/>
        <v>5.0405809483126868E-2</v>
      </c>
      <c r="X29" s="5">
        <f t="shared" si="2"/>
        <v>0.13968389577103801</v>
      </c>
      <c r="Y29" s="5">
        <f t="shared" si="3"/>
        <v>0.3007261853908586</v>
      </c>
      <c r="Z29" s="5">
        <f t="shared" si="4"/>
        <v>0.31952157197778724</v>
      </c>
      <c r="AA29" s="5">
        <f t="shared" si="5"/>
        <v>0.18966253737718924</v>
      </c>
      <c r="AB29" s="5">
        <f t="shared" si="13"/>
        <v>1</v>
      </c>
      <c r="AC29" s="6">
        <f t="shared" si="6"/>
        <v>3.4583511319948741</v>
      </c>
    </row>
    <row r="30" spans="2:29" ht="20.25" customHeight="1">
      <c r="B30" s="4" t="s">
        <v>23</v>
      </c>
      <c r="C30" s="3" t="s">
        <v>93</v>
      </c>
      <c r="D30" s="3" t="s">
        <v>101</v>
      </c>
      <c r="E30" s="3" t="s">
        <v>104</v>
      </c>
      <c r="F30" s="3" t="s">
        <v>71</v>
      </c>
      <c r="G30" s="14">
        <v>4.05982905982906E-2</v>
      </c>
      <c r="H30" s="14">
        <v>8.2051282051282051E-2</v>
      </c>
      <c r="I30" s="14">
        <v>0.18247863247863247</v>
      </c>
      <c r="J30" s="14">
        <v>0.37435897435897436</v>
      </c>
      <c r="K30" s="14">
        <v>0.32051282051282054</v>
      </c>
      <c r="L30" s="5"/>
      <c r="M30" s="6">
        <f t="shared" si="7"/>
        <v>4.05982905982906E-2</v>
      </c>
      <c r="N30" s="6">
        <f t="shared" si="8"/>
        <v>0.1641025641025641</v>
      </c>
      <c r="O30" s="6">
        <f t="shared" si="9"/>
        <v>0.54743589743589738</v>
      </c>
      <c r="P30" s="6">
        <f t="shared" si="10"/>
        <v>1.4974358974358974</v>
      </c>
      <c r="Q30" s="6">
        <f t="shared" si="11"/>
        <v>1.6025641025641026</v>
      </c>
      <c r="R30" s="6">
        <f t="shared" si="12"/>
        <v>3.8521367521367522</v>
      </c>
      <c r="S30" s="5"/>
      <c r="T30" s="3" t="s">
        <v>150</v>
      </c>
      <c r="U30">
        <v>1</v>
      </c>
      <c r="W30" s="5">
        <f t="shared" si="1"/>
        <v>4.05982905982906E-2</v>
      </c>
      <c r="X30" s="5">
        <f t="shared" si="2"/>
        <v>8.2051282051282051E-2</v>
      </c>
      <c r="Y30" s="5">
        <f t="shared" si="3"/>
        <v>0.18247863247863247</v>
      </c>
      <c r="Z30" s="5">
        <f t="shared" si="4"/>
        <v>0.37435897435897436</v>
      </c>
      <c r="AA30" s="5">
        <f t="shared" si="5"/>
        <v>0.32051282051282054</v>
      </c>
      <c r="AB30" s="5">
        <f t="shared" si="13"/>
        <v>1</v>
      </c>
      <c r="AC30" s="6">
        <f t="shared" si="6"/>
        <v>3.8521367521367522</v>
      </c>
    </row>
    <row r="31" spans="2:29" ht="20.25" customHeight="1">
      <c r="B31" s="4" t="s">
        <v>24</v>
      </c>
      <c r="C31" s="3" t="s">
        <v>93</v>
      </c>
      <c r="D31" s="3" t="s">
        <v>101</v>
      </c>
      <c r="E31" s="3" t="s">
        <v>105</v>
      </c>
      <c r="F31" s="3" t="s">
        <v>71</v>
      </c>
      <c r="G31" s="14">
        <v>0.17264957264957265</v>
      </c>
      <c r="H31" s="14">
        <v>0.26324786324786326</v>
      </c>
      <c r="I31" s="14">
        <v>0.35982905982905983</v>
      </c>
      <c r="J31" s="14">
        <v>9.3162393162393164E-2</v>
      </c>
      <c r="K31" s="14">
        <v>0.1111111111111111</v>
      </c>
      <c r="L31" s="5"/>
      <c r="M31" s="6">
        <f t="shared" si="7"/>
        <v>0.17264957264957265</v>
      </c>
      <c r="N31" s="6">
        <f t="shared" si="8"/>
        <v>0.52649572649572651</v>
      </c>
      <c r="O31" s="6">
        <f t="shared" si="9"/>
        <v>1.0794871794871794</v>
      </c>
      <c r="P31" s="6">
        <f t="shared" si="10"/>
        <v>0.37264957264957266</v>
      </c>
      <c r="Q31" s="6">
        <f t="shared" si="11"/>
        <v>0.55555555555555558</v>
      </c>
      <c r="R31" s="6">
        <f t="shared" si="12"/>
        <v>2.706837606837607</v>
      </c>
      <c r="S31" s="5"/>
      <c r="T31" s="3" t="s">
        <v>150</v>
      </c>
      <c r="U31">
        <v>1</v>
      </c>
      <c r="W31" s="5">
        <f t="shared" si="1"/>
        <v>0.17264957264957265</v>
      </c>
      <c r="X31" s="5">
        <f t="shared" si="2"/>
        <v>0.26324786324786326</v>
      </c>
      <c r="Y31" s="5">
        <f t="shared" si="3"/>
        <v>0.35982905982905983</v>
      </c>
      <c r="Z31" s="5">
        <f t="shared" si="4"/>
        <v>9.3162393162393164E-2</v>
      </c>
      <c r="AA31" s="5">
        <f t="shared" si="5"/>
        <v>0.1111111111111111</v>
      </c>
      <c r="AB31" s="5">
        <f t="shared" si="13"/>
        <v>1</v>
      </c>
      <c r="AC31" s="6">
        <f t="shared" si="6"/>
        <v>2.706837606837607</v>
      </c>
    </row>
    <row r="32" spans="2:29" ht="20.25" customHeight="1">
      <c r="B32" s="4" t="s">
        <v>25</v>
      </c>
      <c r="C32" s="3" t="s">
        <v>93</v>
      </c>
      <c r="D32" s="3" t="s">
        <v>101</v>
      </c>
      <c r="E32" s="3" t="s">
        <v>106</v>
      </c>
      <c r="F32" s="3" t="s">
        <v>71</v>
      </c>
      <c r="G32" s="14">
        <v>6.1617458279845959E-2</v>
      </c>
      <c r="H32" s="14">
        <v>0.12922550278134359</v>
      </c>
      <c r="I32" s="14">
        <v>0.40350877192982454</v>
      </c>
      <c r="J32" s="14">
        <v>0.20111253744116389</v>
      </c>
      <c r="K32" s="14">
        <v>0.20453572956782198</v>
      </c>
      <c r="L32" s="5"/>
      <c r="M32" s="6">
        <f t="shared" si="7"/>
        <v>6.1617458279845959E-2</v>
      </c>
      <c r="N32" s="6">
        <f t="shared" si="8"/>
        <v>0.25845100556268719</v>
      </c>
      <c r="O32" s="6">
        <f t="shared" si="9"/>
        <v>1.2105263157894737</v>
      </c>
      <c r="P32" s="6">
        <f t="shared" si="10"/>
        <v>0.80445014976465556</v>
      </c>
      <c r="Q32" s="6">
        <f t="shared" si="11"/>
        <v>1.0226786478391099</v>
      </c>
      <c r="R32" s="6">
        <f t="shared" si="12"/>
        <v>3.3577235772357721</v>
      </c>
      <c r="S32" s="5"/>
      <c r="T32" s="3" t="s">
        <v>150</v>
      </c>
      <c r="U32">
        <v>1</v>
      </c>
      <c r="W32" s="5">
        <f t="shared" si="1"/>
        <v>6.1617458279845959E-2</v>
      </c>
      <c r="X32" s="5">
        <f t="shared" si="2"/>
        <v>0.12922550278134359</v>
      </c>
      <c r="Y32" s="5">
        <f t="shared" si="3"/>
        <v>0.40350877192982454</v>
      </c>
      <c r="Z32" s="5">
        <f t="shared" si="4"/>
        <v>0.20111253744116389</v>
      </c>
      <c r="AA32" s="5">
        <f t="shared" si="5"/>
        <v>0.20453572956782198</v>
      </c>
      <c r="AB32" s="5">
        <f t="shared" si="13"/>
        <v>0.99999999999999989</v>
      </c>
      <c r="AC32" s="6">
        <f t="shared" si="6"/>
        <v>3.3577235772357721</v>
      </c>
    </row>
    <row r="33" spans="2:29" ht="20.25" customHeight="1">
      <c r="B33" s="4" t="s">
        <v>26</v>
      </c>
      <c r="C33" s="3" t="s">
        <v>93</v>
      </c>
      <c r="D33" s="3" t="s">
        <v>101</v>
      </c>
      <c r="E33" s="3" t="s">
        <v>107</v>
      </c>
      <c r="F33" s="3" t="s">
        <v>71</v>
      </c>
      <c r="G33" s="14">
        <v>0.22496804431188752</v>
      </c>
      <c r="H33" s="14">
        <v>0.18747337025990626</v>
      </c>
      <c r="I33" s="14">
        <v>0.13591819343843203</v>
      </c>
      <c r="J33" s="14">
        <v>0.17895185342991052</v>
      </c>
      <c r="K33" s="14">
        <v>0.27268853855986364</v>
      </c>
      <c r="L33" s="5"/>
      <c r="M33" s="6">
        <f t="shared" si="7"/>
        <v>0.22496804431188752</v>
      </c>
      <c r="N33" s="6">
        <f t="shared" si="8"/>
        <v>0.37494674051981253</v>
      </c>
      <c r="O33" s="6">
        <f t="shared" si="9"/>
        <v>0.4077545803152961</v>
      </c>
      <c r="P33" s="6">
        <f t="shared" si="10"/>
        <v>0.71580741371964207</v>
      </c>
      <c r="Q33" s="6">
        <f t="shared" si="11"/>
        <v>1.3634426927993182</v>
      </c>
      <c r="R33" s="6">
        <f t="shared" si="12"/>
        <v>3.086919471665956</v>
      </c>
      <c r="S33" s="5"/>
      <c r="T33" s="3" t="s">
        <v>150</v>
      </c>
      <c r="U33">
        <v>1</v>
      </c>
      <c r="W33" s="5">
        <f t="shared" si="1"/>
        <v>0.22496804431188752</v>
      </c>
      <c r="X33" s="5">
        <f t="shared" si="2"/>
        <v>0.18747337025990626</v>
      </c>
      <c r="Y33" s="5">
        <f t="shared" si="3"/>
        <v>0.13591819343843203</v>
      </c>
      <c r="Z33" s="5">
        <f t="shared" si="4"/>
        <v>0.17895185342991052</v>
      </c>
      <c r="AA33" s="5">
        <f t="shared" si="5"/>
        <v>0.27268853855986364</v>
      </c>
      <c r="AB33" s="5">
        <f t="shared" si="13"/>
        <v>0.99999999999999989</v>
      </c>
      <c r="AC33" s="6">
        <f t="shared" si="6"/>
        <v>3.086919471665956</v>
      </c>
    </row>
    <row r="34" spans="2:29" ht="20.25" customHeight="1">
      <c r="B34" s="4" t="s">
        <v>27</v>
      </c>
      <c r="C34" s="3" t="s">
        <v>93</v>
      </c>
      <c r="D34" s="3" t="s">
        <v>101</v>
      </c>
      <c r="E34" s="3" t="s">
        <v>108</v>
      </c>
      <c r="F34" s="3" t="s">
        <v>71</v>
      </c>
      <c r="G34" s="14">
        <v>0.15721649484536082</v>
      </c>
      <c r="H34" s="14">
        <v>0.30670103092783507</v>
      </c>
      <c r="I34" s="14">
        <v>0.33290378006872851</v>
      </c>
      <c r="J34" s="14">
        <v>0.16795532646048109</v>
      </c>
      <c r="K34" s="14">
        <v>3.5223367697594501E-2</v>
      </c>
      <c r="L34" s="5"/>
      <c r="M34" s="6">
        <f t="shared" si="7"/>
        <v>0.15721649484536082</v>
      </c>
      <c r="N34" s="6">
        <f t="shared" si="8"/>
        <v>0.61340206185567014</v>
      </c>
      <c r="O34" s="6">
        <f t="shared" si="9"/>
        <v>0.99871134020618557</v>
      </c>
      <c r="P34" s="6">
        <f t="shared" si="10"/>
        <v>0.67182130584192434</v>
      </c>
      <c r="Q34" s="6">
        <f t="shared" si="11"/>
        <v>0.17611683848797249</v>
      </c>
      <c r="R34" s="6">
        <f t="shared" si="12"/>
        <v>2.617268041237113</v>
      </c>
      <c r="S34" s="5"/>
      <c r="T34" s="15" t="s">
        <v>151</v>
      </c>
      <c r="U34">
        <v>-1</v>
      </c>
      <c r="W34" s="5">
        <f t="shared" si="1"/>
        <v>3.5223367697594501E-2</v>
      </c>
      <c r="X34" s="5">
        <f t="shared" si="2"/>
        <v>0.16795532646048109</v>
      </c>
      <c r="Y34" s="5">
        <f t="shared" si="3"/>
        <v>0.33290378006872851</v>
      </c>
      <c r="Z34" s="5">
        <f t="shared" si="4"/>
        <v>0.30670103092783507</v>
      </c>
      <c r="AA34" s="5">
        <f t="shared" si="5"/>
        <v>0.15721649484536082</v>
      </c>
      <c r="AB34" s="5">
        <f t="shared" si="13"/>
        <v>1</v>
      </c>
      <c r="AC34" s="6">
        <f t="shared" si="6"/>
        <v>3.382731958762887</v>
      </c>
    </row>
    <row r="35" spans="2:29" ht="20.25" customHeight="1">
      <c r="B35" s="4" t="s">
        <v>28</v>
      </c>
      <c r="C35" s="3" t="s">
        <v>93</v>
      </c>
      <c r="D35" s="3" t="s">
        <v>101</v>
      </c>
      <c r="E35" s="3" t="s">
        <v>109</v>
      </c>
      <c r="F35" s="3" t="s">
        <v>71</v>
      </c>
      <c r="G35" s="14">
        <v>3.6496350364963501E-2</v>
      </c>
      <c r="H35" s="14">
        <v>7.2133963074280813E-2</v>
      </c>
      <c r="I35" s="14">
        <v>0.28810648346930012</v>
      </c>
      <c r="J35" s="14">
        <v>0.36539287247745816</v>
      </c>
      <c r="K35" s="14">
        <v>0.23787033061399743</v>
      </c>
      <c r="L35" s="5"/>
      <c r="M35" s="6">
        <f t="shared" si="7"/>
        <v>3.6496350364963501E-2</v>
      </c>
      <c r="N35" s="6">
        <f t="shared" si="8"/>
        <v>0.14426792614856163</v>
      </c>
      <c r="O35" s="6">
        <f t="shared" si="9"/>
        <v>0.86431945040790037</v>
      </c>
      <c r="P35" s="6">
        <f t="shared" si="10"/>
        <v>1.4615714899098327</v>
      </c>
      <c r="Q35" s="6">
        <f t="shared" si="11"/>
        <v>1.1893516530699872</v>
      </c>
      <c r="R35" s="6">
        <f t="shared" si="12"/>
        <v>3.6960068699012454</v>
      </c>
      <c r="S35" s="5"/>
      <c r="T35" s="3" t="s">
        <v>150</v>
      </c>
      <c r="U35">
        <v>1</v>
      </c>
      <c r="W35" s="5">
        <f t="shared" si="1"/>
        <v>3.6496350364963501E-2</v>
      </c>
      <c r="X35" s="5">
        <f t="shared" si="2"/>
        <v>7.2133963074280813E-2</v>
      </c>
      <c r="Y35" s="5">
        <f t="shared" si="3"/>
        <v>0.28810648346930012</v>
      </c>
      <c r="Z35" s="5">
        <f t="shared" si="4"/>
        <v>0.36539287247745816</v>
      </c>
      <c r="AA35" s="5">
        <f t="shared" si="5"/>
        <v>0.23787033061399743</v>
      </c>
      <c r="AB35" s="5">
        <f t="shared" si="13"/>
        <v>1</v>
      </c>
      <c r="AC35" s="6">
        <f t="shared" si="6"/>
        <v>3.6960068699012454</v>
      </c>
    </row>
    <row r="36" spans="2:29" ht="20.25" customHeight="1">
      <c r="B36" s="4" t="s">
        <v>29</v>
      </c>
      <c r="C36" s="3" t="s">
        <v>93</v>
      </c>
      <c r="D36" s="3" t="s">
        <v>101</v>
      </c>
      <c r="E36" s="3" t="s">
        <v>110</v>
      </c>
      <c r="F36" s="3" t="s">
        <v>71</v>
      </c>
      <c r="G36" s="14">
        <v>0.1091304347826087</v>
      </c>
      <c r="H36" s="14">
        <v>0.20130434782608694</v>
      </c>
      <c r="I36" s="14">
        <v>0.2608695652173913</v>
      </c>
      <c r="J36" s="14">
        <v>0.20652173913043478</v>
      </c>
      <c r="K36" s="14">
        <v>0.22217391304347825</v>
      </c>
      <c r="L36" s="5"/>
      <c r="M36" s="6">
        <f t="shared" si="7"/>
        <v>0.1091304347826087</v>
      </c>
      <c r="N36" s="6">
        <f t="shared" si="8"/>
        <v>0.40260869565217389</v>
      </c>
      <c r="O36" s="6">
        <f t="shared" si="9"/>
        <v>0.78260869565217384</v>
      </c>
      <c r="P36" s="6">
        <f t="shared" si="10"/>
        <v>0.82608695652173914</v>
      </c>
      <c r="Q36" s="6">
        <f t="shared" si="11"/>
        <v>1.1108695652173912</v>
      </c>
      <c r="R36" s="6">
        <f t="shared" si="12"/>
        <v>3.2313043478260868</v>
      </c>
      <c r="S36" s="5"/>
      <c r="T36" s="3" t="s">
        <v>150</v>
      </c>
      <c r="U36">
        <v>1</v>
      </c>
      <c r="W36" s="5">
        <f t="shared" si="1"/>
        <v>0.1091304347826087</v>
      </c>
      <c r="X36" s="5">
        <f t="shared" si="2"/>
        <v>0.20130434782608694</v>
      </c>
      <c r="Y36" s="5">
        <f t="shared" si="3"/>
        <v>0.2608695652173913</v>
      </c>
      <c r="Z36" s="5">
        <f t="shared" si="4"/>
        <v>0.20652173913043478</v>
      </c>
      <c r="AA36" s="5">
        <f t="shared" si="5"/>
        <v>0.22217391304347825</v>
      </c>
      <c r="AB36" s="5">
        <f t="shared" si="13"/>
        <v>0.99999999999999989</v>
      </c>
      <c r="AC36" s="6">
        <f t="shared" si="6"/>
        <v>3.2313043478260868</v>
      </c>
    </row>
    <row r="37" spans="2:29" ht="20.25" customHeight="1">
      <c r="B37" s="4" t="s">
        <v>30</v>
      </c>
      <c r="C37" s="3" t="s">
        <v>111</v>
      </c>
      <c r="D37" s="3" t="s">
        <v>112</v>
      </c>
      <c r="E37" s="3" t="s">
        <v>113</v>
      </c>
      <c r="F37" s="3" t="s">
        <v>71</v>
      </c>
      <c r="G37" s="14">
        <v>7.4422583404619339E-2</v>
      </c>
      <c r="H37" s="14">
        <v>0.17194183062446536</v>
      </c>
      <c r="I37" s="14">
        <v>0.15996578272027373</v>
      </c>
      <c r="J37" s="14">
        <v>0.27715996578272029</v>
      </c>
      <c r="K37" s="14">
        <v>0.31650983746792127</v>
      </c>
      <c r="L37" s="5"/>
      <c r="M37" s="6">
        <f t="shared" si="7"/>
        <v>7.4422583404619339E-2</v>
      </c>
      <c r="N37" s="6">
        <f t="shared" si="8"/>
        <v>0.34388366124893072</v>
      </c>
      <c r="O37" s="6">
        <f t="shared" si="9"/>
        <v>0.47989734816082119</v>
      </c>
      <c r="P37" s="6">
        <f t="shared" si="10"/>
        <v>1.1086398631308811</v>
      </c>
      <c r="Q37" s="6">
        <f t="shared" si="11"/>
        <v>1.5825491873396063</v>
      </c>
      <c r="R37" s="6">
        <f t="shared" si="12"/>
        <v>3.5893926432848584</v>
      </c>
      <c r="S37" s="5"/>
      <c r="T37" s="3" t="s">
        <v>150</v>
      </c>
      <c r="U37">
        <v>1</v>
      </c>
      <c r="W37" s="5">
        <f t="shared" si="1"/>
        <v>7.4422583404619339E-2</v>
      </c>
      <c r="X37" s="5">
        <f t="shared" si="2"/>
        <v>0.17194183062446536</v>
      </c>
      <c r="Y37" s="5">
        <f t="shared" si="3"/>
        <v>0.15996578272027373</v>
      </c>
      <c r="Z37" s="5">
        <f t="shared" si="4"/>
        <v>0.27715996578272029</v>
      </c>
      <c r="AA37" s="5">
        <f t="shared" si="5"/>
        <v>0.31650983746792127</v>
      </c>
      <c r="AB37" s="5">
        <f t="shared" si="13"/>
        <v>1</v>
      </c>
      <c r="AC37" s="6">
        <f t="shared" si="6"/>
        <v>3.5893926432848584</v>
      </c>
    </row>
    <row r="38" spans="2:29" ht="20.25" customHeight="1">
      <c r="B38" s="4" t="s">
        <v>31</v>
      </c>
      <c r="C38" s="3" t="s">
        <v>111</v>
      </c>
      <c r="D38" s="3" t="s">
        <v>112</v>
      </c>
      <c r="E38" s="3" t="s">
        <v>114</v>
      </c>
      <c r="F38" s="3" t="s">
        <v>71</v>
      </c>
      <c r="G38" s="14">
        <v>5.7068741893644616E-2</v>
      </c>
      <c r="H38" s="14">
        <v>9.6411586683960229E-2</v>
      </c>
      <c r="I38" s="14">
        <v>0.45265888456549935</v>
      </c>
      <c r="J38" s="14">
        <v>0.25810635538262</v>
      </c>
      <c r="K38" s="14">
        <v>0.13575443147427582</v>
      </c>
      <c r="L38" s="5"/>
      <c r="M38" s="6">
        <f t="shared" si="7"/>
        <v>5.7068741893644616E-2</v>
      </c>
      <c r="N38" s="6">
        <f t="shared" si="8"/>
        <v>0.19282317336792046</v>
      </c>
      <c r="O38" s="6">
        <f t="shared" si="9"/>
        <v>1.3579766536964981</v>
      </c>
      <c r="P38" s="6">
        <f t="shared" si="10"/>
        <v>1.03242542153048</v>
      </c>
      <c r="Q38" s="6">
        <f t="shared" si="11"/>
        <v>0.67877215737137908</v>
      </c>
      <c r="R38" s="6">
        <f t="shared" si="12"/>
        <v>3.3190661478599224</v>
      </c>
      <c r="S38" s="5"/>
      <c r="T38" s="3" t="s">
        <v>150</v>
      </c>
      <c r="U38">
        <v>1</v>
      </c>
      <c r="W38" s="5">
        <f t="shared" si="1"/>
        <v>5.7068741893644616E-2</v>
      </c>
      <c r="X38" s="5">
        <f t="shared" si="2"/>
        <v>9.6411586683960229E-2</v>
      </c>
      <c r="Y38" s="5">
        <f t="shared" si="3"/>
        <v>0.45265888456549935</v>
      </c>
      <c r="Z38" s="5">
        <f t="shared" si="4"/>
        <v>0.25810635538262</v>
      </c>
      <c r="AA38" s="5">
        <f t="shared" si="5"/>
        <v>0.13575443147427582</v>
      </c>
      <c r="AB38" s="5">
        <f t="shared" si="13"/>
        <v>1</v>
      </c>
      <c r="AC38" s="6">
        <f t="shared" si="6"/>
        <v>3.3190661478599224</v>
      </c>
    </row>
    <row r="39" spans="2:29" ht="20.25" customHeight="1">
      <c r="B39" s="4" t="s">
        <v>32</v>
      </c>
      <c r="C39" s="3" t="s">
        <v>111</v>
      </c>
      <c r="D39" s="3" t="s">
        <v>112</v>
      </c>
      <c r="E39" s="3" t="s">
        <v>115</v>
      </c>
      <c r="F39" s="3" t="s">
        <v>71</v>
      </c>
      <c r="G39" s="14">
        <v>0.18018787361229718</v>
      </c>
      <c r="H39" s="14">
        <v>0.19769427839453457</v>
      </c>
      <c r="I39" s="14">
        <v>0.16353543979504698</v>
      </c>
      <c r="J39" s="14">
        <v>0.26601195559350982</v>
      </c>
      <c r="K39" s="14">
        <v>0.19257045260461145</v>
      </c>
      <c r="L39" s="5"/>
      <c r="M39" s="6">
        <f t="shared" si="7"/>
        <v>0.18018787361229718</v>
      </c>
      <c r="N39" s="6">
        <f t="shared" si="8"/>
        <v>0.39538855678906915</v>
      </c>
      <c r="O39" s="6">
        <f t="shared" si="9"/>
        <v>0.49060631938514093</v>
      </c>
      <c r="P39" s="6">
        <f t="shared" si="10"/>
        <v>1.0640478223740393</v>
      </c>
      <c r="Q39" s="6">
        <f t="shared" si="11"/>
        <v>0.96285226302305726</v>
      </c>
      <c r="R39" s="6">
        <f t="shared" si="12"/>
        <v>3.0930828351836039</v>
      </c>
      <c r="S39" s="5"/>
      <c r="T39" s="3" t="s">
        <v>150</v>
      </c>
      <c r="U39">
        <v>1</v>
      </c>
      <c r="W39" s="5">
        <f t="shared" ref="W39:W66" si="14">IF($U39=-1,K39,G39)</f>
        <v>0.18018787361229718</v>
      </c>
      <c r="X39" s="5">
        <f t="shared" ref="X39:X66" si="15">IF($U39=-1,J39,H39)</f>
        <v>0.19769427839453457</v>
      </c>
      <c r="Y39" s="5">
        <f t="shared" ref="Y39:Y66" si="16">I39</f>
        <v>0.16353543979504698</v>
      </c>
      <c r="Z39" s="5">
        <f t="shared" ref="Z39:Z66" si="17">IF($U39=-1,H39,J39)</f>
        <v>0.26601195559350982</v>
      </c>
      <c r="AA39" s="5">
        <f t="shared" ref="AA39:AA66" si="18">IF($U39=-1,G39,K39)</f>
        <v>0.19257045260461145</v>
      </c>
      <c r="AB39" s="5">
        <f t="shared" si="13"/>
        <v>1</v>
      </c>
      <c r="AC39" s="6">
        <f t="shared" ref="AC39:AC66" si="19">IF(U39=1,R39,6-R39)</f>
        <v>3.0930828351836039</v>
      </c>
    </row>
    <row r="40" spans="2:29" ht="20.25" customHeight="1">
      <c r="B40" s="4" t="s">
        <v>33</v>
      </c>
      <c r="C40" s="3" t="s">
        <v>111</v>
      </c>
      <c r="D40" s="3" t="s">
        <v>112</v>
      </c>
      <c r="E40" s="3" t="s">
        <v>116</v>
      </c>
      <c r="F40" s="3" t="s">
        <v>71</v>
      </c>
      <c r="G40" s="14">
        <v>0.27120822622107971</v>
      </c>
      <c r="H40" s="14">
        <v>0.20522707797772066</v>
      </c>
      <c r="I40" s="14">
        <v>0.18380462724935734</v>
      </c>
      <c r="J40" s="14">
        <v>0.20994001713796059</v>
      </c>
      <c r="K40" s="14">
        <v>0.12982005141388175</v>
      </c>
      <c r="L40" s="5"/>
      <c r="M40" s="6">
        <f t="shared" si="7"/>
        <v>0.27120822622107971</v>
      </c>
      <c r="N40" s="6">
        <f t="shared" si="8"/>
        <v>0.41045415595544132</v>
      </c>
      <c r="O40" s="6">
        <f t="shared" si="9"/>
        <v>0.55141388174807204</v>
      </c>
      <c r="P40" s="6">
        <f t="shared" si="10"/>
        <v>0.83976006855184238</v>
      </c>
      <c r="Q40" s="6">
        <f t="shared" si="11"/>
        <v>0.64910025706940877</v>
      </c>
      <c r="R40" s="6">
        <f t="shared" si="12"/>
        <v>2.7219365895458441</v>
      </c>
      <c r="S40" s="5"/>
      <c r="T40" s="3" t="s">
        <v>150</v>
      </c>
      <c r="U40">
        <v>1</v>
      </c>
      <c r="W40" s="5">
        <f t="shared" si="14"/>
        <v>0.27120822622107971</v>
      </c>
      <c r="X40" s="5">
        <f t="shared" si="15"/>
        <v>0.20522707797772066</v>
      </c>
      <c r="Y40" s="5">
        <f t="shared" si="16"/>
        <v>0.18380462724935734</v>
      </c>
      <c r="Z40" s="5">
        <f t="shared" si="17"/>
        <v>0.20994001713796059</v>
      </c>
      <c r="AA40" s="5">
        <f t="shared" si="18"/>
        <v>0.12982005141388175</v>
      </c>
      <c r="AB40" s="5">
        <f t="shared" si="13"/>
        <v>1</v>
      </c>
      <c r="AC40" s="6">
        <f t="shared" si="19"/>
        <v>2.7219365895458441</v>
      </c>
    </row>
    <row r="41" spans="2:29" ht="20.25" customHeight="1">
      <c r="B41" s="4" t="s">
        <v>34</v>
      </c>
      <c r="C41" s="3" t="s">
        <v>111</v>
      </c>
      <c r="D41" s="3" t="s">
        <v>112</v>
      </c>
      <c r="E41" s="3" t="s">
        <v>117</v>
      </c>
      <c r="F41" s="3" t="s">
        <v>71</v>
      </c>
      <c r="G41" s="14">
        <v>0.30647911338448425</v>
      </c>
      <c r="H41" s="14">
        <v>0.33887468030690537</v>
      </c>
      <c r="I41" s="14">
        <v>0.17647058823529413</v>
      </c>
      <c r="J41" s="14">
        <v>0.12233589087809037</v>
      </c>
      <c r="K41" s="14">
        <v>5.5839727195225917E-2</v>
      </c>
      <c r="L41" s="5"/>
      <c r="M41" s="6">
        <f t="shared" si="7"/>
        <v>0.30647911338448425</v>
      </c>
      <c r="N41" s="6">
        <f t="shared" si="8"/>
        <v>0.67774936061381075</v>
      </c>
      <c r="O41" s="6">
        <f t="shared" si="9"/>
        <v>0.52941176470588236</v>
      </c>
      <c r="P41" s="6">
        <f t="shared" si="10"/>
        <v>0.48934356351236147</v>
      </c>
      <c r="Q41" s="6">
        <f t="shared" si="11"/>
        <v>0.27919863597612959</v>
      </c>
      <c r="R41" s="6">
        <f t="shared" si="12"/>
        <v>2.2821824381926685</v>
      </c>
      <c r="S41" s="5"/>
      <c r="T41" s="3" t="s">
        <v>150</v>
      </c>
      <c r="U41">
        <v>1</v>
      </c>
      <c r="W41" s="5">
        <f t="shared" si="14"/>
        <v>0.30647911338448425</v>
      </c>
      <c r="X41" s="5">
        <f t="shared" si="15"/>
        <v>0.33887468030690537</v>
      </c>
      <c r="Y41" s="5">
        <f t="shared" si="16"/>
        <v>0.17647058823529413</v>
      </c>
      <c r="Z41" s="5">
        <f t="shared" si="17"/>
        <v>0.12233589087809037</v>
      </c>
      <c r="AA41" s="5">
        <f t="shared" si="18"/>
        <v>5.5839727195225917E-2</v>
      </c>
      <c r="AB41" s="5">
        <f t="shared" si="13"/>
        <v>1</v>
      </c>
      <c r="AC41" s="6">
        <f t="shared" si="19"/>
        <v>2.2821824381926685</v>
      </c>
    </row>
    <row r="42" spans="2:29" ht="20.25" customHeight="1">
      <c r="B42" s="4" t="s">
        <v>35</v>
      </c>
      <c r="C42" s="3" t="s">
        <v>111</v>
      </c>
      <c r="D42" s="3" t="s">
        <v>112</v>
      </c>
      <c r="E42" s="3" t="s">
        <v>118</v>
      </c>
      <c r="F42" s="3" t="s">
        <v>71</v>
      </c>
      <c r="G42" s="14">
        <v>0.30887372013651876</v>
      </c>
      <c r="H42" s="14">
        <v>0.20093856655290102</v>
      </c>
      <c r="I42" s="14">
        <v>0.17576791808873721</v>
      </c>
      <c r="J42" s="14">
        <v>0.19709897610921501</v>
      </c>
      <c r="K42" s="14">
        <v>0.11732081911262798</v>
      </c>
      <c r="L42" s="5"/>
      <c r="M42" s="6">
        <f t="shared" si="7"/>
        <v>0.30887372013651876</v>
      </c>
      <c r="N42" s="6">
        <f t="shared" si="8"/>
        <v>0.40187713310580203</v>
      </c>
      <c r="O42" s="6">
        <f t="shared" si="9"/>
        <v>0.52730375426621157</v>
      </c>
      <c r="P42" s="6">
        <f t="shared" si="10"/>
        <v>0.78839590443686003</v>
      </c>
      <c r="Q42" s="6">
        <f t="shared" si="11"/>
        <v>0.58660409556313997</v>
      </c>
      <c r="R42" s="6">
        <f t="shared" si="12"/>
        <v>2.6130546075085324</v>
      </c>
      <c r="S42" s="5"/>
      <c r="T42" s="3" t="s">
        <v>150</v>
      </c>
      <c r="U42">
        <v>1</v>
      </c>
      <c r="W42" s="5">
        <f t="shared" si="14"/>
        <v>0.30887372013651876</v>
      </c>
      <c r="X42" s="5">
        <f t="shared" si="15"/>
        <v>0.20093856655290102</v>
      </c>
      <c r="Y42" s="5">
        <f t="shared" si="16"/>
        <v>0.17576791808873721</v>
      </c>
      <c r="Z42" s="5">
        <f t="shared" si="17"/>
        <v>0.19709897610921501</v>
      </c>
      <c r="AA42" s="5">
        <f t="shared" si="18"/>
        <v>0.11732081911262798</v>
      </c>
      <c r="AB42" s="5">
        <f t="shared" si="13"/>
        <v>1</v>
      </c>
      <c r="AC42" s="6">
        <f t="shared" si="19"/>
        <v>2.6130546075085324</v>
      </c>
    </row>
    <row r="43" spans="2:29" ht="20.25" customHeight="1">
      <c r="B43" s="4" t="s">
        <v>36</v>
      </c>
      <c r="C43" s="3" t="s">
        <v>111</v>
      </c>
      <c r="D43" s="3" t="s">
        <v>112</v>
      </c>
      <c r="E43" s="3" t="s">
        <v>119</v>
      </c>
      <c r="F43" s="3" t="s">
        <v>71</v>
      </c>
      <c r="G43" s="14">
        <v>0.13489361702127659</v>
      </c>
      <c r="H43" s="14">
        <v>0.16425531914893618</v>
      </c>
      <c r="I43" s="14">
        <v>0.13574468085106384</v>
      </c>
      <c r="J43" s="14">
        <v>0.37191489361702129</v>
      </c>
      <c r="K43" s="14">
        <v>0.19319148936170213</v>
      </c>
      <c r="L43" s="5"/>
      <c r="M43" s="6">
        <f t="shared" si="7"/>
        <v>0.13489361702127659</v>
      </c>
      <c r="N43" s="6">
        <f t="shared" si="8"/>
        <v>0.32851063829787236</v>
      </c>
      <c r="O43" s="6">
        <f t="shared" si="9"/>
        <v>0.40723404255319151</v>
      </c>
      <c r="P43" s="6">
        <f t="shared" si="10"/>
        <v>1.4876595744680852</v>
      </c>
      <c r="Q43" s="6">
        <f t="shared" si="11"/>
        <v>0.9659574468085107</v>
      </c>
      <c r="R43" s="6">
        <f t="shared" si="12"/>
        <v>3.3242553191489361</v>
      </c>
      <c r="S43" s="5"/>
      <c r="T43" s="3" t="s">
        <v>150</v>
      </c>
      <c r="U43">
        <v>1</v>
      </c>
      <c r="W43" s="5">
        <f t="shared" si="14"/>
        <v>0.13489361702127659</v>
      </c>
      <c r="X43" s="5">
        <f t="shared" si="15"/>
        <v>0.16425531914893618</v>
      </c>
      <c r="Y43" s="5">
        <f t="shared" si="16"/>
        <v>0.13574468085106384</v>
      </c>
      <c r="Z43" s="5">
        <f t="shared" si="17"/>
        <v>0.37191489361702129</v>
      </c>
      <c r="AA43" s="5">
        <f t="shared" si="18"/>
        <v>0.19319148936170213</v>
      </c>
      <c r="AB43" s="5">
        <f t="shared" si="13"/>
        <v>1</v>
      </c>
      <c r="AC43" s="6">
        <f t="shared" si="19"/>
        <v>3.3242553191489361</v>
      </c>
    </row>
    <row r="44" spans="2:29" ht="20.25" customHeight="1">
      <c r="B44" s="4" t="s">
        <v>37</v>
      </c>
      <c r="C44" s="3" t="s">
        <v>111</v>
      </c>
      <c r="D44" s="3" t="s">
        <v>112</v>
      </c>
      <c r="E44" s="3" t="s">
        <v>120</v>
      </c>
      <c r="F44" s="3" t="s">
        <v>71</v>
      </c>
      <c r="G44" s="14">
        <v>0.2522639068564036</v>
      </c>
      <c r="H44" s="14">
        <v>0.2147477360931436</v>
      </c>
      <c r="I44" s="14">
        <v>0.3639499784389823</v>
      </c>
      <c r="J44" s="14">
        <v>0.10435532557136697</v>
      </c>
      <c r="K44" s="14">
        <v>6.4683053040103494E-2</v>
      </c>
      <c r="L44" s="5"/>
      <c r="M44" s="6">
        <f t="shared" si="7"/>
        <v>0.2522639068564036</v>
      </c>
      <c r="N44" s="6">
        <f t="shared" si="8"/>
        <v>0.4294954721862872</v>
      </c>
      <c r="O44" s="6">
        <f t="shared" si="9"/>
        <v>1.0918499353169469</v>
      </c>
      <c r="P44" s="6">
        <f t="shared" si="10"/>
        <v>0.41742130228546787</v>
      </c>
      <c r="Q44" s="6">
        <f t="shared" si="11"/>
        <v>0.32341526520051744</v>
      </c>
      <c r="R44" s="6">
        <f t="shared" si="12"/>
        <v>2.514445881845623</v>
      </c>
      <c r="S44" s="5"/>
      <c r="T44" s="3" t="s">
        <v>150</v>
      </c>
      <c r="U44">
        <v>1</v>
      </c>
      <c r="W44" s="5">
        <f t="shared" si="14"/>
        <v>0.2522639068564036</v>
      </c>
      <c r="X44" s="5">
        <f t="shared" si="15"/>
        <v>0.2147477360931436</v>
      </c>
      <c r="Y44" s="5">
        <f t="shared" si="16"/>
        <v>0.3639499784389823</v>
      </c>
      <c r="Z44" s="5">
        <f t="shared" si="17"/>
        <v>0.10435532557136697</v>
      </c>
      <c r="AA44" s="5">
        <f t="shared" si="18"/>
        <v>6.4683053040103494E-2</v>
      </c>
      <c r="AB44" s="5">
        <f t="shared" si="13"/>
        <v>1</v>
      </c>
      <c r="AC44" s="6">
        <f t="shared" si="19"/>
        <v>2.514445881845623</v>
      </c>
    </row>
    <row r="45" spans="2:29" ht="20.25" customHeight="1">
      <c r="B45" s="4" t="s">
        <v>38</v>
      </c>
      <c r="C45" s="3" t="s">
        <v>111</v>
      </c>
      <c r="D45" s="3" t="s">
        <v>112</v>
      </c>
      <c r="E45" s="3" t="s">
        <v>121</v>
      </c>
      <c r="F45" s="3" t="s">
        <v>71</v>
      </c>
      <c r="G45" s="14">
        <v>4.0051679586563305E-2</v>
      </c>
      <c r="H45" s="14">
        <v>8.1826012058570194E-2</v>
      </c>
      <c r="I45" s="14">
        <v>0.55770887166236005</v>
      </c>
      <c r="J45" s="14">
        <v>0.23772609819121446</v>
      </c>
      <c r="K45" s="14">
        <v>8.2687338501291993E-2</v>
      </c>
      <c r="L45" s="5"/>
      <c r="M45" s="6">
        <f t="shared" si="7"/>
        <v>4.0051679586563305E-2</v>
      </c>
      <c r="N45" s="6">
        <f t="shared" si="8"/>
        <v>0.16365202411714039</v>
      </c>
      <c r="O45" s="6">
        <f t="shared" si="9"/>
        <v>1.6731266149870803</v>
      </c>
      <c r="P45" s="6">
        <f t="shared" si="10"/>
        <v>0.95090439276485783</v>
      </c>
      <c r="Q45" s="6">
        <f t="shared" si="11"/>
        <v>0.41343669250645998</v>
      </c>
      <c r="R45" s="6">
        <f t="shared" si="12"/>
        <v>3.241171403962102</v>
      </c>
      <c r="S45" s="5"/>
      <c r="T45" s="3" t="s">
        <v>150</v>
      </c>
      <c r="U45">
        <v>1</v>
      </c>
      <c r="W45" s="5">
        <f t="shared" si="14"/>
        <v>4.0051679586563305E-2</v>
      </c>
      <c r="X45" s="5">
        <f t="shared" si="15"/>
        <v>8.1826012058570194E-2</v>
      </c>
      <c r="Y45" s="5">
        <f t="shared" si="16"/>
        <v>0.55770887166236005</v>
      </c>
      <c r="Z45" s="5">
        <f t="shared" si="17"/>
        <v>0.23772609819121446</v>
      </c>
      <c r="AA45" s="5">
        <f t="shared" si="18"/>
        <v>8.2687338501291993E-2</v>
      </c>
      <c r="AB45" s="5">
        <f t="shared" si="13"/>
        <v>1</v>
      </c>
      <c r="AC45" s="6">
        <f t="shared" si="19"/>
        <v>3.241171403962102</v>
      </c>
    </row>
    <row r="46" spans="2:29" ht="20.25" customHeight="1">
      <c r="B46" s="4" t="s">
        <v>39</v>
      </c>
      <c r="C46" s="3" t="s">
        <v>111</v>
      </c>
      <c r="D46" s="3" t="s">
        <v>122</v>
      </c>
      <c r="E46" s="3" t="s">
        <v>123</v>
      </c>
      <c r="F46" s="3" t="s">
        <v>71</v>
      </c>
      <c r="G46" s="14">
        <v>3.8161318300086733E-2</v>
      </c>
      <c r="H46" s="14">
        <v>8.4995663486556808E-2</v>
      </c>
      <c r="I46" s="14">
        <v>0.68863833477883785</v>
      </c>
      <c r="J46" s="14">
        <v>0.11708586296617519</v>
      </c>
      <c r="K46" s="14">
        <v>7.1118820468343447E-2</v>
      </c>
      <c r="L46" s="5"/>
      <c r="M46" s="6">
        <f t="shared" si="7"/>
        <v>3.8161318300086733E-2</v>
      </c>
      <c r="N46" s="6">
        <f t="shared" si="8"/>
        <v>0.16999132697311362</v>
      </c>
      <c r="O46" s="6">
        <f t="shared" si="9"/>
        <v>2.0659150043365138</v>
      </c>
      <c r="P46" s="6">
        <f t="shared" si="10"/>
        <v>0.46834345186470078</v>
      </c>
      <c r="Q46" s="6">
        <f t="shared" si="11"/>
        <v>0.35559410234171723</v>
      </c>
      <c r="R46" s="6">
        <f t="shared" si="12"/>
        <v>3.0980052038161321</v>
      </c>
      <c r="S46" s="5"/>
      <c r="T46" s="3" t="s">
        <v>150</v>
      </c>
      <c r="U46">
        <v>1</v>
      </c>
      <c r="W46" s="5">
        <f t="shared" si="14"/>
        <v>3.8161318300086733E-2</v>
      </c>
      <c r="X46" s="5">
        <f t="shared" si="15"/>
        <v>8.4995663486556808E-2</v>
      </c>
      <c r="Y46" s="5">
        <f t="shared" si="16"/>
        <v>0.68863833477883785</v>
      </c>
      <c r="Z46" s="5">
        <f t="shared" si="17"/>
        <v>0.11708586296617519</v>
      </c>
      <c r="AA46" s="5">
        <f t="shared" si="18"/>
        <v>7.1118820468343447E-2</v>
      </c>
      <c r="AB46" s="5">
        <f t="shared" si="13"/>
        <v>1</v>
      </c>
      <c r="AC46" s="6">
        <f t="shared" si="19"/>
        <v>3.0980052038161321</v>
      </c>
    </row>
    <row r="47" spans="2:29" ht="20.25" customHeight="1">
      <c r="B47" s="4" t="s">
        <v>40</v>
      </c>
      <c r="C47" s="3" t="s">
        <v>111</v>
      </c>
      <c r="D47" s="3" t="s">
        <v>122</v>
      </c>
      <c r="E47" s="3" t="s">
        <v>124</v>
      </c>
      <c r="F47" s="3" t="s">
        <v>71</v>
      </c>
      <c r="G47" s="14">
        <v>0.13192952299097552</v>
      </c>
      <c r="H47" s="14">
        <v>0.17361409540180489</v>
      </c>
      <c r="I47" s="14">
        <v>0.22561237645036528</v>
      </c>
      <c r="J47" s="14">
        <v>0.18564675547915771</v>
      </c>
      <c r="K47" s="14">
        <v>0.28319724967769661</v>
      </c>
      <c r="L47" s="5"/>
      <c r="M47" s="6">
        <f t="shared" si="7"/>
        <v>0.13192952299097552</v>
      </c>
      <c r="N47" s="6">
        <f t="shared" si="8"/>
        <v>0.34722819080360978</v>
      </c>
      <c r="O47" s="6">
        <f t="shared" si="9"/>
        <v>0.67683712935109586</v>
      </c>
      <c r="P47" s="6">
        <f t="shared" si="10"/>
        <v>0.74258702191663084</v>
      </c>
      <c r="Q47" s="6">
        <f t="shared" si="11"/>
        <v>1.4159862483884831</v>
      </c>
      <c r="R47" s="6">
        <f t="shared" si="12"/>
        <v>3.3145681134507949</v>
      </c>
      <c r="S47" s="5"/>
      <c r="T47" s="3" t="s">
        <v>150</v>
      </c>
      <c r="U47">
        <v>1</v>
      </c>
      <c r="W47" s="5">
        <f t="shared" si="14"/>
        <v>0.13192952299097552</v>
      </c>
      <c r="X47" s="5">
        <f t="shared" si="15"/>
        <v>0.17361409540180489</v>
      </c>
      <c r="Y47" s="5">
        <f t="shared" si="16"/>
        <v>0.22561237645036528</v>
      </c>
      <c r="Z47" s="5">
        <f t="shared" si="17"/>
        <v>0.18564675547915771</v>
      </c>
      <c r="AA47" s="5">
        <f t="shared" si="18"/>
        <v>0.28319724967769661</v>
      </c>
      <c r="AB47" s="5">
        <f t="shared" si="13"/>
        <v>1</v>
      </c>
      <c r="AC47" s="6">
        <f t="shared" si="19"/>
        <v>3.3145681134507949</v>
      </c>
    </row>
    <row r="48" spans="2:29" ht="20.25" customHeight="1">
      <c r="B48" s="4" t="s">
        <v>41</v>
      </c>
      <c r="C48" s="3" t="s">
        <v>111</v>
      </c>
      <c r="D48" s="3" t="s">
        <v>122</v>
      </c>
      <c r="E48" s="3" t="s">
        <v>125</v>
      </c>
      <c r="F48" s="3" t="s">
        <v>71</v>
      </c>
      <c r="G48" s="14">
        <v>4.4377423524342957E-2</v>
      </c>
      <c r="H48" s="14">
        <v>0.11848341232227488</v>
      </c>
      <c r="I48" s="14">
        <v>0.29771650150797069</v>
      </c>
      <c r="J48" s="14">
        <v>0.36966824644549762</v>
      </c>
      <c r="K48" s="14">
        <v>0.16975441619991383</v>
      </c>
      <c r="L48" s="5"/>
      <c r="M48" s="6">
        <f t="shared" si="7"/>
        <v>4.4377423524342957E-2</v>
      </c>
      <c r="N48" s="6">
        <f t="shared" si="8"/>
        <v>0.23696682464454977</v>
      </c>
      <c r="O48" s="6">
        <f t="shared" si="9"/>
        <v>0.89314950452391206</v>
      </c>
      <c r="P48" s="6">
        <f t="shared" si="10"/>
        <v>1.4786729857819905</v>
      </c>
      <c r="Q48" s="6">
        <f t="shared" si="11"/>
        <v>0.84877208099956913</v>
      </c>
      <c r="R48" s="6">
        <f t="shared" si="12"/>
        <v>3.5019388194743644</v>
      </c>
      <c r="S48" s="5"/>
      <c r="T48" s="3" t="s">
        <v>150</v>
      </c>
      <c r="U48">
        <v>1</v>
      </c>
      <c r="W48" s="5">
        <f t="shared" si="14"/>
        <v>4.4377423524342957E-2</v>
      </c>
      <c r="X48" s="5">
        <f t="shared" si="15"/>
        <v>0.11848341232227488</v>
      </c>
      <c r="Y48" s="5">
        <f t="shared" si="16"/>
        <v>0.29771650150797069</v>
      </c>
      <c r="Z48" s="5">
        <f t="shared" si="17"/>
        <v>0.36966824644549762</v>
      </c>
      <c r="AA48" s="5">
        <f t="shared" si="18"/>
        <v>0.16975441619991383</v>
      </c>
      <c r="AB48" s="5">
        <f t="shared" si="13"/>
        <v>1</v>
      </c>
      <c r="AC48" s="6">
        <f t="shared" si="19"/>
        <v>3.5019388194743644</v>
      </c>
    </row>
    <row r="49" spans="2:29" ht="20.25" customHeight="1">
      <c r="B49" s="4" t="s">
        <v>42</v>
      </c>
      <c r="C49" s="3" t="s">
        <v>111</v>
      </c>
      <c r="D49" s="3" t="s">
        <v>122</v>
      </c>
      <c r="E49" s="3" t="s">
        <v>126</v>
      </c>
      <c r="F49" s="3" t="s">
        <v>71</v>
      </c>
      <c r="G49" s="14">
        <v>0.49272260273972601</v>
      </c>
      <c r="H49" s="14">
        <v>0.25856164383561642</v>
      </c>
      <c r="I49" s="14">
        <v>0.11258561643835617</v>
      </c>
      <c r="J49" s="14">
        <v>0.10231164383561644</v>
      </c>
      <c r="K49" s="14">
        <v>3.3818493150684935E-2</v>
      </c>
      <c r="L49" s="5"/>
      <c r="M49" s="6">
        <f t="shared" si="7"/>
        <v>0.49272260273972601</v>
      </c>
      <c r="N49" s="6">
        <f t="shared" si="8"/>
        <v>0.51712328767123283</v>
      </c>
      <c r="O49" s="6">
        <f t="shared" si="9"/>
        <v>0.3377568493150685</v>
      </c>
      <c r="P49" s="6">
        <f t="shared" si="10"/>
        <v>0.40924657534246578</v>
      </c>
      <c r="Q49" s="6">
        <f t="shared" si="11"/>
        <v>0.16909246575342468</v>
      </c>
      <c r="R49" s="6">
        <f t="shared" si="12"/>
        <v>1.9259417808219177</v>
      </c>
      <c r="S49" s="5"/>
      <c r="T49" s="15" t="s">
        <v>151</v>
      </c>
      <c r="U49">
        <v>-1</v>
      </c>
      <c r="W49" s="5">
        <f t="shared" si="14"/>
        <v>3.3818493150684935E-2</v>
      </c>
      <c r="X49" s="5">
        <f t="shared" si="15"/>
        <v>0.10231164383561644</v>
      </c>
      <c r="Y49" s="5">
        <f t="shared" si="16"/>
        <v>0.11258561643835617</v>
      </c>
      <c r="Z49" s="5">
        <f t="shared" si="17"/>
        <v>0.25856164383561642</v>
      </c>
      <c r="AA49" s="5">
        <f t="shared" si="18"/>
        <v>0.49272260273972601</v>
      </c>
      <c r="AB49" s="5">
        <f t="shared" si="13"/>
        <v>1</v>
      </c>
      <c r="AC49" s="6">
        <f t="shared" si="19"/>
        <v>4.0740582191780828</v>
      </c>
    </row>
    <row r="50" spans="2:29" ht="20.25" customHeight="1">
      <c r="B50" s="4" t="s">
        <v>43</v>
      </c>
      <c r="C50" s="3" t="s">
        <v>111</v>
      </c>
      <c r="D50" s="3" t="s">
        <v>122</v>
      </c>
      <c r="E50" s="3" t="s">
        <v>127</v>
      </c>
      <c r="F50" s="3" t="s">
        <v>71</v>
      </c>
      <c r="G50" s="14">
        <v>2.1248915871639202E-2</v>
      </c>
      <c r="H50" s="14">
        <v>6.2012142237640934E-2</v>
      </c>
      <c r="I50" s="14">
        <v>0.48612315698178665</v>
      </c>
      <c r="J50" s="14">
        <v>0.29965307892454468</v>
      </c>
      <c r="K50" s="14">
        <v>0.13096270598438856</v>
      </c>
      <c r="L50" s="5"/>
      <c r="M50" s="6">
        <f t="shared" si="7"/>
        <v>2.1248915871639202E-2</v>
      </c>
      <c r="N50" s="6">
        <f t="shared" si="8"/>
        <v>0.12402428447528187</v>
      </c>
      <c r="O50" s="6">
        <f t="shared" si="9"/>
        <v>1.4583694709453598</v>
      </c>
      <c r="P50" s="6">
        <f t="shared" si="10"/>
        <v>1.1986123156981787</v>
      </c>
      <c r="Q50" s="6">
        <f t="shared" si="11"/>
        <v>0.65481352992194275</v>
      </c>
      <c r="R50" s="6">
        <f t="shared" si="12"/>
        <v>3.4570685169124022</v>
      </c>
      <c r="S50" s="5"/>
      <c r="T50" s="3" t="s">
        <v>150</v>
      </c>
      <c r="U50">
        <v>1</v>
      </c>
      <c r="W50" s="5">
        <f t="shared" si="14"/>
        <v>2.1248915871639202E-2</v>
      </c>
      <c r="X50" s="5">
        <f t="shared" si="15"/>
        <v>6.2012142237640934E-2</v>
      </c>
      <c r="Y50" s="5">
        <f t="shared" si="16"/>
        <v>0.48612315698178665</v>
      </c>
      <c r="Z50" s="5">
        <f t="shared" si="17"/>
        <v>0.29965307892454468</v>
      </c>
      <c r="AA50" s="5">
        <f t="shared" si="18"/>
        <v>0.13096270598438856</v>
      </c>
      <c r="AB50" s="5">
        <f t="shared" si="13"/>
        <v>1</v>
      </c>
      <c r="AC50" s="6">
        <f t="shared" si="19"/>
        <v>3.4570685169124022</v>
      </c>
    </row>
    <row r="51" spans="2:29" ht="20.25" customHeight="1">
      <c r="B51" s="4" t="s">
        <v>44</v>
      </c>
      <c r="C51" s="3" t="s">
        <v>111</v>
      </c>
      <c r="D51" s="3" t="s">
        <v>122</v>
      </c>
      <c r="E51" s="3" t="s">
        <v>128</v>
      </c>
      <c r="F51" s="3" t="s">
        <v>71</v>
      </c>
      <c r="G51" s="14">
        <v>0.33577270770555318</v>
      </c>
      <c r="H51" s="14">
        <v>0.23891519586741283</v>
      </c>
      <c r="I51" s="14">
        <v>0.17606543263021954</v>
      </c>
      <c r="J51" s="14">
        <v>0.16616444253120966</v>
      </c>
      <c r="K51" s="14">
        <v>8.3082221265604828E-2</v>
      </c>
      <c r="L51" s="5"/>
      <c r="M51" s="6">
        <f t="shared" si="7"/>
        <v>0.33577270770555318</v>
      </c>
      <c r="N51" s="6">
        <f t="shared" si="8"/>
        <v>0.47783039173482567</v>
      </c>
      <c r="O51" s="6">
        <f t="shared" si="9"/>
        <v>0.52819629789065858</v>
      </c>
      <c r="P51" s="6">
        <f t="shared" si="10"/>
        <v>0.66465777012483862</v>
      </c>
      <c r="Q51" s="6">
        <f t="shared" si="11"/>
        <v>0.41541110632802414</v>
      </c>
      <c r="R51" s="6">
        <f t="shared" si="12"/>
        <v>2.4218682737839003</v>
      </c>
      <c r="S51" s="5"/>
      <c r="T51" s="15" t="s">
        <v>151</v>
      </c>
      <c r="U51">
        <v>-1</v>
      </c>
      <c r="W51" s="5">
        <f t="shared" si="14"/>
        <v>8.3082221265604828E-2</v>
      </c>
      <c r="X51" s="5">
        <f t="shared" si="15"/>
        <v>0.16616444253120966</v>
      </c>
      <c r="Y51" s="5">
        <f t="shared" si="16"/>
        <v>0.17606543263021954</v>
      </c>
      <c r="Z51" s="5">
        <f t="shared" si="17"/>
        <v>0.23891519586741283</v>
      </c>
      <c r="AA51" s="5">
        <f t="shared" si="18"/>
        <v>0.33577270770555318</v>
      </c>
      <c r="AB51" s="5">
        <f t="shared" si="13"/>
        <v>1</v>
      </c>
      <c r="AC51" s="6">
        <f t="shared" si="19"/>
        <v>3.5781317262160997</v>
      </c>
    </row>
    <row r="52" spans="2:29" ht="20.25" customHeight="1">
      <c r="B52" s="4" t="s">
        <v>45</v>
      </c>
      <c r="C52" s="3" t="s">
        <v>129</v>
      </c>
      <c r="D52" s="3" t="s">
        <v>130</v>
      </c>
      <c r="E52" s="3" t="s">
        <v>131</v>
      </c>
      <c r="F52" s="3" t="s">
        <v>71</v>
      </c>
      <c r="G52" s="14">
        <v>8.0954409884959527E-2</v>
      </c>
      <c r="H52" s="14">
        <v>0.13804857264593098</v>
      </c>
      <c r="I52" s="14">
        <v>0.20153387302939924</v>
      </c>
      <c r="J52" s="14">
        <v>0.36386876864081807</v>
      </c>
      <c r="K52" s="14">
        <v>0.21559437579889221</v>
      </c>
      <c r="L52" s="5"/>
      <c r="M52" s="6">
        <f t="shared" si="7"/>
        <v>8.0954409884959527E-2</v>
      </c>
      <c r="N52" s="6">
        <f t="shared" si="8"/>
        <v>0.27609714529186197</v>
      </c>
      <c r="O52" s="6">
        <f t="shared" si="9"/>
        <v>0.60460161908819776</v>
      </c>
      <c r="P52" s="6">
        <f t="shared" si="10"/>
        <v>1.4554750745632723</v>
      </c>
      <c r="Q52" s="6">
        <f t="shared" si="11"/>
        <v>1.077971878994461</v>
      </c>
      <c r="R52" s="6">
        <f t="shared" si="12"/>
        <v>3.4951001278227527</v>
      </c>
      <c r="S52" s="5"/>
      <c r="T52" s="3" t="s">
        <v>150</v>
      </c>
      <c r="U52">
        <v>1</v>
      </c>
      <c r="W52" s="5">
        <f t="shared" si="14"/>
        <v>8.0954409884959527E-2</v>
      </c>
      <c r="X52" s="5">
        <f t="shared" si="15"/>
        <v>0.13804857264593098</v>
      </c>
      <c r="Y52" s="5">
        <f t="shared" si="16"/>
        <v>0.20153387302939924</v>
      </c>
      <c r="Z52" s="5">
        <f t="shared" si="17"/>
        <v>0.36386876864081807</v>
      </c>
      <c r="AA52" s="5">
        <f t="shared" si="18"/>
        <v>0.21559437579889221</v>
      </c>
      <c r="AB52" s="5">
        <f t="shared" si="13"/>
        <v>1</v>
      </c>
      <c r="AC52" s="6">
        <f t="shared" si="19"/>
        <v>3.4951001278227527</v>
      </c>
    </row>
    <row r="53" spans="2:29" ht="20.25" customHeight="1">
      <c r="B53" s="4" t="s">
        <v>46</v>
      </c>
      <c r="C53" s="3" t="s">
        <v>129</v>
      </c>
      <c r="D53" s="3" t="s">
        <v>130</v>
      </c>
      <c r="E53" s="3" t="s">
        <v>132</v>
      </c>
      <c r="F53" s="3" t="s">
        <v>71</v>
      </c>
      <c r="G53" s="14">
        <v>2.922217447357112E-2</v>
      </c>
      <c r="H53" s="14">
        <v>5.1138805328749461E-2</v>
      </c>
      <c r="I53" s="14">
        <v>0.2191663085517834</v>
      </c>
      <c r="J53" s="14">
        <v>0.41770519982810483</v>
      </c>
      <c r="K53" s="14">
        <v>0.28276751181779114</v>
      </c>
      <c r="L53" s="5"/>
      <c r="M53" s="6">
        <f t="shared" si="7"/>
        <v>2.922217447357112E-2</v>
      </c>
      <c r="N53" s="6">
        <f t="shared" si="8"/>
        <v>0.10227761065749892</v>
      </c>
      <c r="O53" s="6">
        <f t="shared" si="9"/>
        <v>0.65749892565535017</v>
      </c>
      <c r="P53" s="6">
        <f t="shared" si="10"/>
        <v>1.6708207993124193</v>
      </c>
      <c r="Q53" s="6">
        <f t="shared" si="11"/>
        <v>1.4138375590889556</v>
      </c>
      <c r="R53" s="6">
        <f t="shared" si="12"/>
        <v>3.8736570691877952</v>
      </c>
      <c r="S53" s="5"/>
      <c r="T53" s="3" t="s">
        <v>150</v>
      </c>
      <c r="U53">
        <v>1</v>
      </c>
      <c r="W53" s="5">
        <f t="shared" si="14"/>
        <v>2.922217447357112E-2</v>
      </c>
      <c r="X53" s="5">
        <f t="shared" si="15"/>
        <v>5.1138805328749461E-2</v>
      </c>
      <c r="Y53" s="5">
        <f t="shared" si="16"/>
        <v>0.2191663085517834</v>
      </c>
      <c r="Z53" s="5">
        <f t="shared" si="17"/>
        <v>0.41770519982810483</v>
      </c>
      <c r="AA53" s="5">
        <f t="shared" si="18"/>
        <v>0.28276751181779114</v>
      </c>
      <c r="AB53" s="5">
        <f t="shared" si="13"/>
        <v>0.99999999999999989</v>
      </c>
      <c r="AC53" s="6">
        <f t="shared" si="19"/>
        <v>3.8736570691877952</v>
      </c>
    </row>
    <row r="54" spans="2:29" ht="20.25" customHeight="1">
      <c r="B54" s="4" t="s">
        <v>47</v>
      </c>
      <c r="C54" s="3" t="s">
        <v>129</v>
      </c>
      <c r="D54" s="3" t="s">
        <v>130</v>
      </c>
      <c r="E54" s="3" t="s">
        <v>133</v>
      </c>
      <c r="F54" s="3" t="s">
        <v>71</v>
      </c>
      <c r="G54" s="14">
        <v>4.8676345004269858E-2</v>
      </c>
      <c r="H54" s="14">
        <v>7.3441502988898372E-2</v>
      </c>
      <c r="I54" s="14">
        <v>0.1426131511528608</v>
      </c>
      <c r="J54" s="14">
        <v>0.33902647309991463</v>
      </c>
      <c r="K54" s="14">
        <v>0.39624252775405638</v>
      </c>
      <c r="L54" s="5"/>
      <c r="M54" s="6">
        <f t="shared" si="7"/>
        <v>4.8676345004269858E-2</v>
      </c>
      <c r="N54" s="6">
        <f t="shared" si="8"/>
        <v>0.14688300597779674</v>
      </c>
      <c r="O54" s="6">
        <f t="shared" si="9"/>
        <v>0.42783945345858243</v>
      </c>
      <c r="P54" s="6">
        <f t="shared" si="10"/>
        <v>1.3561058923996585</v>
      </c>
      <c r="Q54" s="6">
        <f t="shared" si="11"/>
        <v>1.981212638770282</v>
      </c>
      <c r="R54" s="6">
        <f t="shared" si="12"/>
        <v>3.9607173356105898</v>
      </c>
      <c r="S54" s="5"/>
      <c r="T54" s="3" t="s">
        <v>150</v>
      </c>
      <c r="U54">
        <v>1</v>
      </c>
      <c r="W54" s="5">
        <f t="shared" si="14"/>
        <v>4.8676345004269858E-2</v>
      </c>
      <c r="X54" s="5">
        <f t="shared" si="15"/>
        <v>7.3441502988898372E-2</v>
      </c>
      <c r="Y54" s="5">
        <f t="shared" si="16"/>
        <v>0.1426131511528608</v>
      </c>
      <c r="Z54" s="5">
        <f t="shared" si="17"/>
        <v>0.33902647309991463</v>
      </c>
      <c r="AA54" s="5">
        <f t="shared" si="18"/>
        <v>0.39624252775405638</v>
      </c>
      <c r="AB54" s="5">
        <f t="shared" si="13"/>
        <v>1</v>
      </c>
      <c r="AC54" s="6">
        <f t="shared" si="19"/>
        <v>3.9607173356105898</v>
      </c>
    </row>
    <row r="55" spans="2:29" ht="20.25" customHeight="1">
      <c r="B55" s="4" t="s">
        <v>48</v>
      </c>
      <c r="C55" s="3" t="s">
        <v>129</v>
      </c>
      <c r="D55" s="3" t="s">
        <v>130</v>
      </c>
      <c r="E55" s="3" t="s">
        <v>134</v>
      </c>
      <c r="F55" s="3" t="s">
        <v>71</v>
      </c>
      <c r="G55" s="14">
        <v>5.2315608919382507E-2</v>
      </c>
      <c r="H55" s="14">
        <v>9.9056603773584911E-2</v>
      </c>
      <c r="I55" s="14">
        <v>0.13507718696397941</v>
      </c>
      <c r="J55" s="14">
        <v>0.38936535162950259</v>
      </c>
      <c r="K55" s="14">
        <v>0.32418524871355059</v>
      </c>
      <c r="L55" s="5"/>
      <c r="M55" s="6">
        <f t="shared" si="7"/>
        <v>5.2315608919382507E-2</v>
      </c>
      <c r="N55" s="6">
        <f t="shared" si="8"/>
        <v>0.19811320754716982</v>
      </c>
      <c r="O55" s="6">
        <f t="shared" si="9"/>
        <v>0.40523156089193824</v>
      </c>
      <c r="P55" s="6">
        <f t="shared" si="10"/>
        <v>1.5574614065180103</v>
      </c>
      <c r="Q55" s="6">
        <f t="shared" si="11"/>
        <v>1.6209262435677529</v>
      </c>
      <c r="R55" s="6">
        <f t="shared" si="12"/>
        <v>3.8340480274442537</v>
      </c>
      <c r="S55" s="5"/>
      <c r="T55" s="3" t="s">
        <v>150</v>
      </c>
      <c r="U55">
        <v>1</v>
      </c>
      <c r="W55" s="5">
        <f t="shared" si="14"/>
        <v>5.2315608919382507E-2</v>
      </c>
      <c r="X55" s="5">
        <f t="shared" si="15"/>
        <v>9.9056603773584911E-2</v>
      </c>
      <c r="Y55" s="5">
        <f t="shared" si="16"/>
        <v>0.13507718696397941</v>
      </c>
      <c r="Z55" s="5">
        <f t="shared" si="17"/>
        <v>0.38936535162950259</v>
      </c>
      <c r="AA55" s="5">
        <f t="shared" si="18"/>
        <v>0.32418524871355059</v>
      </c>
      <c r="AB55" s="5">
        <f t="shared" si="13"/>
        <v>1</v>
      </c>
      <c r="AC55" s="6">
        <f t="shared" si="19"/>
        <v>3.8340480274442537</v>
      </c>
    </row>
    <row r="56" spans="2:29" ht="20.25" customHeight="1">
      <c r="B56" s="4" t="s">
        <v>49</v>
      </c>
      <c r="C56" s="3" t="s">
        <v>129</v>
      </c>
      <c r="D56" s="3" t="s">
        <v>130</v>
      </c>
      <c r="E56" s="3" t="s">
        <v>135</v>
      </c>
      <c r="F56" s="3" t="s">
        <v>71</v>
      </c>
      <c r="G56" s="14">
        <v>4.8655569782330349E-2</v>
      </c>
      <c r="H56" s="14">
        <v>7.8958600085360653E-2</v>
      </c>
      <c r="I56" s="14">
        <v>8.5360648740930425E-2</v>
      </c>
      <c r="J56" s="14">
        <v>0.40802390098164748</v>
      </c>
      <c r="K56" s="14">
        <v>0.37900128040973113</v>
      </c>
      <c r="L56" s="5"/>
      <c r="M56" s="6">
        <f t="shared" si="7"/>
        <v>4.8655569782330349E-2</v>
      </c>
      <c r="N56" s="6">
        <f t="shared" si="8"/>
        <v>0.15791720017072131</v>
      </c>
      <c r="O56" s="6">
        <f t="shared" si="9"/>
        <v>0.25608194622279129</v>
      </c>
      <c r="P56" s="6">
        <f t="shared" si="10"/>
        <v>1.6320956039265899</v>
      </c>
      <c r="Q56" s="6">
        <f t="shared" si="11"/>
        <v>1.8950064020486557</v>
      </c>
      <c r="R56" s="6">
        <f t="shared" si="12"/>
        <v>3.9897567221510886</v>
      </c>
      <c r="S56" s="5"/>
      <c r="T56" s="3" t="s">
        <v>150</v>
      </c>
      <c r="U56">
        <v>1</v>
      </c>
      <c r="W56" s="5">
        <f t="shared" si="14"/>
        <v>4.8655569782330349E-2</v>
      </c>
      <c r="X56" s="5">
        <f t="shared" si="15"/>
        <v>7.8958600085360653E-2</v>
      </c>
      <c r="Y56" s="5">
        <f t="shared" si="16"/>
        <v>8.5360648740930425E-2</v>
      </c>
      <c r="Z56" s="5">
        <f t="shared" si="17"/>
        <v>0.40802390098164748</v>
      </c>
      <c r="AA56" s="5">
        <f t="shared" si="18"/>
        <v>0.37900128040973113</v>
      </c>
      <c r="AB56" s="5">
        <f t="shared" si="13"/>
        <v>1</v>
      </c>
      <c r="AC56" s="6">
        <f t="shared" si="19"/>
        <v>3.9897567221510886</v>
      </c>
    </row>
    <row r="57" spans="2:29" ht="20.25" customHeight="1">
      <c r="B57" s="4" t="s">
        <v>50</v>
      </c>
      <c r="C57" s="3" t="s">
        <v>129</v>
      </c>
      <c r="D57" s="3" t="s">
        <v>136</v>
      </c>
      <c r="E57" s="3" t="s">
        <v>137</v>
      </c>
      <c r="F57" s="3" t="s">
        <v>71</v>
      </c>
      <c r="G57" s="14">
        <v>7.6923076923076927E-3</v>
      </c>
      <c r="H57" s="14">
        <v>2.8632478632478631E-2</v>
      </c>
      <c r="I57" s="14">
        <v>0.13974358974358975</v>
      </c>
      <c r="J57" s="14">
        <v>0.28376068376068375</v>
      </c>
      <c r="K57" s="14">
        <v>0.54017094017094014</v>
      </c>
      <c r="L57" s="5"/>
      <c r="M57" s="6">
        <f t="shared" si="7"/>
        <v>7.6923076923076927E-3</v>
      </c>
      <c r="N57" s="6">
        <f t="shared" si="8"/>
        <v>5.7264957264957263E-2</v>
      </c>
      <c r="O57" s="6">
        <f t="shared" si="9"/>
        <v>0.41923076923076924</v>
      </c>
      <c r="P57" s="6">
        <f t="shared" si="10"/>
        <v>1.135042735042735</v>
      </c>
      <c r="Q57" s="6">
        <f t="shared" si="11"/>
        <v>2.7008547008547006</v>
      </c>
      <c r="R57" s="6">
        <f t="shared" si="12"/>
        <v>4.3200854700854698</v>
      </c>
      <c r="S57" s="5"/>
      <c r="T57" s="3" t="s">
        <v>150</v>
      </c>
      <c r="U57">
        <v>1</v>
      </c>
      <c r="W57" s="5">
        <f t="shared" si="14"/>
        <v>7.6923076923076927E-3</v>
      </c>
      <c r="X57" s="5">
        <f t="shared" si="15"/>
        <v>2.8632478632478631E-2</v>
      </c>
      <c r="Y57" s="5">
        <f t="shared" si="16"/>
        <v>0.13974358974358975</v>
      </c>
      <c r="Z57" s="5">
        <f t="shared" si="17"/>
        <v>0.28376068376068375</v>
      </c>
      <c r="AA57" s="5">
        <f t="shared" si="18"/>
        <v>0.54017094017094014</v>
      </c>
      <c r="AB57" s="5">
        <f t="shared" si="13"/>
        <v>1</v>
      </c>
      <c r="AC57" s="6">
        <f t="shared" si="19"/>
        <v>4.3200854700854698</v>
      </c>
    </row>
    <row r="58" spans="2:29" ht="20.25" customHeight="1">
      <c r="B58" s="4" t="s">
        <v>51</v>
      </c>
      <c r="C58" s="3" t="s">
        <v>129</v>
      </c>
      <c r="D58" s="3" t="s">
        <v>136</v>
      </c>
      <c r="E58" s="3" t="s">
        <v>138</v>
      </c>
      <c r="F58" s="3" t="s">
        <v>71</v>
      </c>
      <c r="G58" s="14">
        <v>7.2805139186295498E-2</v>
      </c>
      <c r="H58" s="14">
        <v>0.16359743040685226</v>
      </c>
      <c r="I58" s="14">
        <v>0.22226980728051393</v>
      </c>
      <c r="J58" s="14">
        <v>0.33062098501070664</v>
      </c>
      <c r="K58" s="14">
        <v>0.2107066381156317</v>
      </c>
      <c r="L58" s="5"/>
      <c r="M58" s="6">
        <f t="shared" si="7"/>
        <v>7.2805139186295498E-2</v>
      </c>
      <c r="N58" s="6">
        <f t="shared" si="8"/>
        <v>0.32719486081370452</v>
      </c>
      <c r="O58" s="6">
        <f t="shared" si="9"/>
        <v>0.66680942184154179</v>
      </c>
      <c r="P58" s="6">
        <f t="shared" si="10"/>
        <v>1.3224839400428265</v>
      </c>
      <c r="Q58" s="6">
        <f t="shared" si="11"/>
        <v>1.0535331905781584</v>
      </c>
      <c r="R58" s="6">
        <f t="shared" si="12"/>
        <v>3.4428265524625266</v>
      </c>
      <c r="S58" s="5"/>
      <c r="T58" s="15" t="s">
        <v>151</v>
      </c>
      <c r="U58">
        <v>-1</v>
      </c>
      <c r="W58" s="5">
        <f t="shared" si="14"/>
        <v>0.2107066381156317</v>
      </c>
      <c r="X58" s="5">
        <f t="shared" si="15"/>
        <v>0.33062098501070664</v>
      </c>
      <c r="Y58" s="5">
        <f t="shared" si="16"/>
        <v>0.22226980728051393</v>
      </c>
      <c r="Z58" s="5">
        <f t="shared" si="17"/>
        <v>0.16359743040685226</v>
      </c>
      <c r="AA58" s="5">
        <f t="shared" si="18"/>
        <v>7.2805139186295498E-2</v>
      </c>
      <c r="AB58" s="5">
        <f t="shared" si="13"/>
        <v>1</v>
      </c>
      <c r="AC58" s="6">
        <f t="shared" si="19"/>
        <v>2.5571734475374734</v>
      </c>
    </row>
    <row r="59" spans="2:29" ht="20.25" customHeight="1">
      <c r="B59" s="4" t="s">
        <v>52</v>
      </c>
      <c r="C59" s="3" t="s">
        <v>129</v>
      </c>
      <c r="D59" s="3" t="s">
        <v>136</v>
      </c>
      <c r="E59" s="3" t="s">
        <v>139</v>
      </c>
      <c r="F59" s="3" t="s">
        <v>71</v>
      </c>
      <c r="G59" s="14">
        <v>0.195446735395189</v>
      </c>
      <c r="H59" s="14">
        <v>0.28006872852233677</v>
      </c>
      <c r="I59" s="14">
        <v>0.375</v>
      </c>
      <c r="J59" s="14">
        <v>8.0326460481099662E-2</v>
      </c>
      <c r="K59" s="14">
        <v>6.9158075601374575E-2</v>
      </c>
      <c r="L59" s="5"/>
      <c r="M59" s="6">
        <f t="shared" si="7"/>
        <v>0.195446735395189</v>
      </c>
      <c r="N59" s="6">
        <f t="shared" si="8"/>
        <v>0.56013745704467355</v>
      </c>
      <c r="O59" s="6">
        <f t="shared" si="9"/>
        <v>1.125</v>
      </c>
      <c r="P59" s="6">
        <f t="shared" si="10"/>
        <v>0.32130584192439865</v>
      </c>
      <c r="Q59" s="6">
        <f t="shared" si="11"/>
        <v>0.34579037800687284</v>
      </c>
      <c r="R59" s="6">
        <f t="shared" si="12"/>
        <v>2.5476804123711343</v>
      </c>
      <c r="S59" s="5"/>
      <c r="T59" s="3" t="s">
        <v>150</v>
      </c>
      <c r="U59">
        <v>1</v>
      </c>
      <c r="W59" s="5">
        <f t="shared" si="14"/>
        <v>0.195446735395189</v>
      </c>
      <c r="X59" s="5">
        <f t="shared" si="15"/>
        <v>0.28006872852233677</v>
      </c>
      <c r="Y59" s="5">
        <f t="shared" si="16"/>
        <v>0.375</v>
      </c>
      <c r="Z59" s="5">
        <f t="shared" si="17"/>
        <v>8.0326460481099662E-2</v>
      </c>
      <c r="AA59" s="5">
        <f t="shared" si="18"/>
        <v>6.9158075601374575E-2</v>
      </c>
      <c r="AB59" s="5">
        <f t="shared" si="13"/>
        <v>1</v>
      </c>
      <c r="AC59" s="6">
        <f t="shared" si="19"/>
        <v>2.5476804123711343</v>
      </c>
    </row>
    <row r="60" spans="2:29" ht="20.25" customHeight="1">
      <c r="B60" s="4" t="s">
        <v>53</v>
      </c>
      <c r="C60" s="3" t="s">
        <v>129</v>
      </c>
      <c r="D60" s="3" t="s">
        <v>136</v>
      </c>
      <c r="E60" s="3" t="s">
        <v>140</v>
      </c>
      <c r="F60" s="3" t="s">
        <v>71</v>
      </c>
      <c r="G60" s="14">
        <v>0.18334048948046372</v>
      </c>
      <c r="H60" s="14">
        <v>0.16874194933447831</v>
      </c>
      <c r="I60" s="14">
        <v>0.31129240017174753</v>
      </c>
      <c r="J60" s="14">
        <v>0.23958780592528983</v>
      </c>
      <c r="K60" s="14">
        <v>9.703735508802061E-2</v>
      </c>
      <c r="L60" s="5"/>
      <c r="M60" s="6">
        <f t="shared" si="7"/>
        <v>0.18334048948046372</v>
      </c>
      <c r="N60" s="6">
        <f t="shared" si="8"/>
        <v>0.33748389866895662</v>
      </c>
      <c r="O60" s="6">
        <f t="shared" si="9"/>
        <v>0.93387720051524259</v>
      </c>
      <c r="P60" s="6">
        <f t="shared" si="10"/>
        <v>0.95835122370115933</v>
      </c>
      <c r="Q60" s="6">
        <f t="shared" si="11"/>
        <v>0.48518677544010302</v>
      </c>
      <c r="R60" s="6">
        <f t="shared" si="12"/>
        <v>2.8982395878059251</v>
      </c>
      <c r="S60" s="5"/>
      <c r="T60" s="15" t="s">
        <v>151</v>
      </c>
      <c r="U60">
        <v>-1</v>
      </c>
      <c r="W60" s="5">
        <f t="shared" si="14"/>
        <v>9.703735508802061E-2</v>
      </c>
      <c r="X60" s="5">
        <f t="shared" si="15"/>
        <v>0.23958780592528983</v>
      </c>
      <c r="Y60" s="5">
        <f t="shared" si="16"/>
        <v>0.31129240017174753</v>
      </c>
      <c r="Z60" s="5">
        <f t="shared" si="17"/>
        <v>0.16874194933447831</v>
      </c>
      <c r="AA60" s="5">
        <f t="shared" si="18"/>
        <v>0.18334048948046372</v>
      </c>
      <c r="AB60" s="5">
        <f t="shared" si="13"/>
        <v>1</v>
      </c>
      <c r="AC60" s="6">
        <f t="shared" si="19"/>
        <v>3.1017604121940749</v>
      </c>
    </row>
    <row r="61" spans="2:29" ht="20.25" customHeight="1">
      <c r="B61" s="4" t="s">
        <v>54</v>
      </c>
      <c r="C61" s="3" t="s">
        <v>129</v>
      </c>
      <c r="D61" s="3" t="s">
        <v>136</v>
      </c>
      <c r="E61" s="3" t="s">
        <v>141</v>
      </c>
      <c r="F61" s="3" t="s">
        <v>71</v>
      </c>
      <c r="G61" s="14">
        <v>0.11377245508982035</v>
      </c>
      <c r="H61" s="14">
        <v>0.13729683490162531</v>
      </c>
      <c r="I61" s="14">
        <v>0.17322497861420016</v>
      </c>
      <c r="J61" s="14">
        <v>0.3135158254918734</v>
      </c>
      <c r="K61" s="14">
        <v>0.26218990590248076</v>
      </c>
      <c r="L61" s="5"/>
      <c r="M61" s="6">
        <f t="shared" si="7"/>
        <v>0.11377245508982035</v>
      </c>
      <c r="N61" s="6">
        <f t="shared" si="8"/>
        <v>0.27459366980325062</v>
      </c>
      <c r="O61" s="6">
        <f t="shared" si="9"/>
        <v>0.51967493584260049</v>
      </c>
      <c r="P61" s="6">
        <f t="shared" si="10"/>
        <v>1.2540633019674936</v>
      </c>
      <c r="Q61" s="6">
        <f t="shared" si="11"/>
        <v>1.3109495295124038</v>
      </c>
      <c r="R61" s="6">
        <f t="shared" si="12"/>
        <v>3.4730538922155691</v>
      </c>
      <c r="S61" s="5"/>
      <c r="T61" s="15" t="s">
        <v>151</v>
      </c>
      <c r="U61">
        <v>-1</v>
      </c>
      <c r="W61" s="5">
        <f t="shared" si="14"/>
        <v>0.26218990590248076</v>
      </c>
      <c r="X61" s="5">
        <f t="shared" si="15"/>
        <v>0.3135158254918734</v>
      </c>
      <c r="Y61" s="5">
        <f t="shared" si="16"/>
        <v>0.17322497861420016</v>
      </c>
      <c r="Z61" s="5">
        <f t="shared" si="17"/>
        <v>0.13729683490162531</v>
      </c>
      <c r="AA61" s="5">
        <f t="shared" si="18"/>
        <v>0.11377245508982035</v>
      </c>
      <c r="AB61" s="5">
        <f t="shared" si="13"/>
        <v>0.99999999999999989</v>
      </c>
      <c r="AC61" s="6">
        <f t="shared" si="19"/>
        <v>2.5269461077844309</v>
      </c>
    </row>
    <row r="62" spans="2:29" ht="20.25" customHeight="1">
      <c r="B62" s="4" t="s">
        <v>55</v>
      </c>
      <c r="C62" s="3" t="s">
        <v>129</v>
      </c>
      <c r="D62" s="3" t="s">
        <v>142</v>
      </c>
      <c r="E62" s="3" t="s">
        <v>143</v>
      </c>
      <c r="F62" s="3" t="s">
        <v>71</v>
      </c>
      <c r="G62" s="14">
        <v>0.10542168674698796</v>
      </c>
      <c r="H62" s="14">
        <v>0.173407917383821</v>
      </c>
      <c r="I62" s="14">
        <v>0.32745266781411358</v>
      </c>
      <c r="J62" s="14">
        <v>0.23235800344234078</v>
      </c>
      <c r="K62" s="14">
        <v>0.16135972461273665</v>
      </c>
      <c r="L62" s="5"/>
      <c r="M62" s="6">
        <f t="shared" si="7"/>
        <v>0.10542168674698796</v>
      </c>
      <c r="N62" s="6">
        <f t="shared" si="8"/>
        <v>0.346815834767642</v>
      </c>
      <c r="O62" s="6">
        <f t="shared" si="9"/>
        <v>0.9823580034423407</v>
      </c>
      <c r="P62" s="6">
        <f t="shared" si="10"/>
        <v>0.92943201376936313</v>
      </c>
      <c r="Q62" s="6">
        <f t="shared" si="11"/>
        <v>0.80679862306368322</v>
      </c>
      <c r="R62" s="6">
        <f t="shared" si="12"/>
        <v>3.1708261617900169</v>
      </c>
      <c r="S62" s="5"/>
      <c r="T62" s="3" t="s">
        <v>150</v>
      </c>
      <c r="U62">
        <v>1</v>
      </c>
      <c r="W62" s="5">
        <f t="shared" si="14"/>
        <v>0.10542168674698796</v>
      </c>
      <c r="X62" s="5">
        <f t="shared" si="15"/>
        <v>0.173407917383821</v>
      </c>
      <c r="Y62" s="5">
        <f t="shared" si="16"/>
        <v>0.32745266781411358</v>
      </c>
      <c r="Z62" s="5">
        <f t="shared" si="17"/>
        <v>0.23235800344234078</v>
      </c>
      <c r="AA62" s="5">
        <f t="shared" si="18"/>
        <v>0.16135972461273665</v>
      </c>
      <c r="AB62" s="5">
        <f t="shared" si="13"/>
        <v>1</v>
      </c>
      <c r="AC62" s="6">
        <f t="shared" si="19"/>
        <v>3.1708261617900169</v>
      </c>
    </row>
    <row r="63" spans="2:29" ht="20.25" customHeight="1">
      <c r="B63" s="4" t="s">
        <v>56</v>
      </c>
      <c r="C63" s="3" t="s">
        <v>129</v>
      </c>
      <c r="D63" s="3" t="s">
        <v>142</v>
      </c>
      <c r="E63" s="3" t="s">
        <v>144</v>
      </c>
      <c r="F63" s="3" t="s">
        <v>71</v>
      </c>
      <c r="G63" s="14">
        <v>7.8709677419354834E-2</v>
      </c>
      <c r="H63" s="14">
        <v>0.12086021505376345</v>
      </c>
      <c r="I63" s="14">
        <v>0.30881720430107529</v>
      </c>
      <c r="J63" s="14">
        <v>0.33548387096774196</v>
      </c>
      <c r="K63" s="14">
        <v>0.15612903225806452</v>
      </c>
      <c r="L63" s="5"/>
      <c r="M63" s="6">
        <f t="shared" si="7"/>
        <v>7.8709677419354834E-2</v>
      </c>
      <c r="N63" s="6">
        <f t="shared" si="8"/>
        <v>0.24172043010752689</v>
      </c>
      <c r="O63" s="6">
        <f t="shared" si="9"/>
        <v>0.92645161290322586</v>
      </c>
      <c r="P63" s="6">
        <f t="shared" si="10"/>
        <v>1.3419354838709678</v>
      </c>
      <c r="Q63" s="6">
        <f t="shared" si="11"/>
        <v>0.78064516129032258</v>
      </c>
      <c r="R63" s="6">
        <f t="shared" si="12"/>
        <v>3.369462365591398</v>
      </c>
      <c r="S63" s="5"/>
      <c r="T63" s="3" t="s">
        <v>150</v>
      </c>
      <c r="U63">
        <v>1</v>
      </c>
      <c r="W63" s="5">
        <f t="shared" si="14"/>
        <v>7.8709677419354834E-2</v>
      </c>
      <c r="X63" s="5">
        <f t="shared" si="15"/>
        <v>0.12086021505376345</v>
      </c>
      <c r="Y63" s="5">
        <f t="shared" si="16"/>
        <v>0.30881720430107529</v>
      </c>
      <c r="Z63" s="5">
        <f t="shared" si="17"/>
        <v>0.33548387096774196</v>
      </c>
      <c r="AA63" s="5">
        <f t="shared" si="18"/>
        <v>0.15612903225806452</v>
      </c>
      <c r="AB63" s="5">
        <f t="shared" si="13"/>
        <v>1</v>
      </c>
      <c r="AC63" s="6">
        <f t="shared" si="19"/>
        <v>3.369462365591398</v>
      </c>
    </row>
    <row r="64" spans="2:29" ht="20.25" customHeight="1">
      <c r="B64" s="4" t="s">
        <v>57</v>
      </c>
      <c r="C64" s="3" t="s">
        <v>129</v>
      </c>
      <c r="D64" s="3" t="s">
        <v>142</v>
      </c>
      <c r="E64" s="3" t="s">
        <v>145</v>
      </c>
      <c r="F64" s="3" t="s">
        <v>71</v>
      </c>
      <c r="G64" s="14">
        <v>0.16879795396419436</v>
      </c>
      <c r="H64" s="14">
        <v>0.14322250639386189</v>
      </c>
      <c r="I64" s="14">
        <v>0.16666666666666666</v>
      </c>
      <c r="J64" s="14">
        <v>0.33674339300937767</v>
      </c>
      <c r="K64" s="14">
        <v>0.1845694799658994</v>
      </c>
      <c r="L64" s="5"/>
      <c r="M64" s="6">
        <f t="shared" si="7"/>
        <v>0.16879795396419436</v>
      </c>
      <c r="N64" s="6">
        <f t="shared" si="8"/>
        <v>0.28644501278772377</v>
      </c>
      <c r="O64" s="6">
        <f t="shared" si="9"/>
        <v>0.5</v>
      </c>
      <c r="P64" s="6">
        <f t="shared" si="10"/>
        <v>1.3469735720375107</v>
      </c>
      <c r="Q64" s="6">
        <f t="shared" si="11"/>
        <v>0.92284739982949704</v>
      </c>
      <c r="R64" s="6">
        <f t="shared" si="12"/>
        <v>3.2250639386189257</v>
      </c>
      <c r="S64" s="5"/>
      <c r="T64" s="3" t="s">
        <v>150</v>
      </c>
      <c r="U64">
        <v>1</v>
      </c>
      <c r="W64" s="5">
        <f t="shared" si="14"/>
        <v>0.16879795396419436</v>
      </c>
      <c r="X64" s="5">
        <f t="shared" si="15"/>
        <v>0.14322250639386189</v>
      </c>
      <c r="Y64" s="5">
        <f t="shared" si="16"/>
        <v>0.16666666666666666</v>
      </c>
      <c r="Z64" s="5">
        <f t="shared" si="17"/>
        <v>0.33674339300937767</v>
      </c>
      <c r="AA64" s="5">
        <f t="shared" si="18"/>
        <v>0.1845694799658994</v>
      </c>
      <c r="AB64" s="5">
        <f t="shared" si="13"/>
        <v>1</v>
      </c>
      <c r="AC64" s="6">
        <f t="shared" si="19"/>
        <v>3.2250639386189257</v>
      </c>
    </row>
    <row r="65" spans="2:29" ht="20.25" customHeight="1">
      <c r="B65" s="4" t="s">
        <v>58</v>
      </c>
      <c r="C65" s="3" t="s">
        <v>129</v>
      </c>
      <c r="D65" s="3" t="s">
        <v>142</v>
      </c>
      <c r="E65" s="3" t="s">
        <v>146</v>
      </c>
      <c r="F65" s="3" t="s">
        <v>71</v>
      </c>
      <c r="G65" s="14">
        <v>1.1533532678342588E-2</v>
      </c>
      <c r="H65" s="14">
        <v>4.1862451943613842E-2</v>
      </c>
      <c r="I65" s="14">
        <v>0.13028620247757369</v>
      </c>
      <c r="J65" s="14">
        <v>0.37932507475437849</v>
      </c>
      <c r="K65" s="14">
        <v>0.43699273814609141</v>
      </c>
      <c r="L65" s="5"/>
      <c r="M65" s="6">
        <f t="shared" si="7"/>
        <v>1.1533532678342588E-2</v>
      </c>
      <c r="N65" s="6">
        <f t="shared" si="8"/>
        <v>8.3724903887227684E-2</v>
      </c>
      <c r="O65" s="6">
        <f t="shared" si="9"/>
        <v>0.39085860743272105</v>
      </c>
      <c r="P65" s="6">
        <f t="shared" si="10"/>
        <v>1.517300299017514</v>
      </c>
      <c r="Q65" s="6">
        <f t="shared" si="11"/>
        <v>2.184963690730457</v>
      </c>
      <c r="R65" s="6">
        <f t="shared" si="12"/>
        <v>4.1883810337462624</v>
      </c>
      <c r="S65" s="5"/>
      <c r="T65" s="3" t="s">
        <v>150</v>
      </c>
      <c r="U65">
        <v>1</v>
      </c>
      <c r="W65" s="5">
        <f t="shared" si="14"/>
        <v>1.1533532678342588E-2</v>
      </c>
      <c r="X65" s="5">
        <f t="shared" si="15"/>
        <v>4.1862451943613842E-2</v>
      </c>
      <c r="Y65" s="5">
        <f t="shared" si="16"/>
        <v>0.13028620247757369</v>
      </c>
      <c r="Z65" s="5">
        <f t="shared" si="17"/>
        <v>0.37932507475437849</v>
      </c>
      <c r="AA65" s="5">
        <f t="shared" si="18"/>
        <v>0.43699273814609141</v>
      </c>
      <c r="AB65" s="5">
        <f t="shared" si="13"/>
        <v>1</v>
      </c>
      <c r="AC65" s="6">
        <f t="shared" si="19"/>
        <v>4.1883810337462624</v>
      </c>
    </row>
    <row r="66" spans="2:29" ht="20.25" customHeight="1">
      <c r="B66" s="4" t="s">
        <v>59</v>
      </c>
      <c r="C66" s="3" t="s">
        <v>129</v>
      </c>
      <c r="D66" s="3" t="s">
        <v>142</v>
      </c>
      <c r="E66" s="3" t="s">
        <v>147</v>
      </c>
      <c r="F66" s="3" t="s">
        <v>71</v>
      </c>
      <c r="G66" s="14">
        <v>0.13056506849315069</v>
      </c>
      <c r="H66" s="14">
        <v>0.1151541095890411</v>
      </c>
      <c r="I66" s="14">
        <v>0.1716609589041096</v>
      </c>
      <c r="J66" s="14">
        <v>0.30436643835616439</v>
      </c>
      <c r="K66" s="14">
        <v>0.27825342465753422</v>
      </c>
      <c r="L66" s="5"/>
      <c r="M66" s="6">
        <f t="shared" si="7"/>
        <v>0.13056506849315069</v>
      </c>
      <c r="N66" s="6">
        <f t="shared" si="8"/>
        <v>0.2303082191780822</v>
      </c>
      <c r="O66" s="6">
        <f t="shared" si="9"/>
        <v>0.51498287671232879</v>
      </c>
      <c r="P66" s="6">
        <f t="shared" si="10"/>
        <v>1.2174657534246576</v>
      </c>
      <c r="Q66" s="6">
        <f t="shared" si="11"/>
        <v>1.3912671232876712</v>
      </c>
      <c r="R66" s="6">
        <f t="shared" si="12"/>
        <v>3.4845890410958904</v>
      </c>
      <c r="S66" s="5"/>
      <c r="T66" s="3" t="s">
        <v>150</v>
      </c>
      <c r="U66">
        <v>1</v>
      </c>
      <c r="W66" s="5">
        <f t="shared" si="14"/>
        <v>0.13056506849315069</v>
      </c>
      <c r="X66" s="5">
        <f t="shared" si="15"/>
        <v>0.1151541095890411</v>
      </c>
      <c r="Y66" s="5">
        <f t="shared" si="16"/>
        <v>0.1716609589041096</v>
      </c>
      <c r="Z66" s="5">
        <f t="shared" si="17"/>
        <v>0.30436643835616439</v>
      </c>
      <c r="AA66" s="5">
        <f t="shared" si="18"/>
        <v>0.27825342465753422</v>
      </c>
      <c r="AB66" s="5">
        <f t="shared" si="13"/>
        <v>1</v>
      </c>
      <c r="AC66" s="6">
        <f t="shared" si="19"/>
        <v>3.4845890410958904</v>
      </c>
    </row>
    <row r="67" spans="2:29" ht="20.25" customHeight="1">
      <c r="F67" s="3"/>
      <c r="Y67" s="8"/>
    </row>
    <row r="68" spans="2:29" ht="20.25" customHeight="1">
      <c r="F68" s="3"/>
    </row>
    <row r="69" spans="2:29" ht="20.25" customHeight="1">
      <c r="F69" s="3"/>
    </row>
    <row r="70" spans="2:29" ht="20.25" customHeight="1">
      <c r="F70" s="3"/>
    </row>
    <row r="71" spans="2:29" ht="20.25" customHeight="1">
      <c r="F71" s="3"/>
    </row>
    <row r="72" spans="2:29" ht="20.25" customHeight="1">
      <c r="F72" s="3"/>
    </row>
    <row r="73" spans="2:29" ht="20.25" customHeight="1">
      <c r="F73" s="3"/>
    </row>
    <row r="74" spans="2:29" ht="20.25" customHeight="1">
      <c r="F74" s="3"/>
    </row>
    <row r="75" spans="2:29" ht="20.25" customHeight="1">
      <c r="F75" s="3"/>
    </row>
  </sheetData>
  <phoneticPr fontId="2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FD87CFC42A447B50956C7B237BDDB" ma:contentTypeVersion="18" ma:contentTypeDescription="Create a new document." ma:contentTypeScope="" ma:versionID="32ccbee3caa01464bdfa180253cc38ab">
  <xsd:schema xmlns:xsd="http://www.w3.org/2001/XMLSchema" xmlns:xs="http://www.w3.org/2001/XMLSchema" xmlns:p="http://schemas.microsoft.com/office/2006/metadata/properties" xmlns:ns2="56a1502f-0ba7-4fc8-a42a-3641e4e5a217" xmlns:ns3="69f9fb66-79c5-44c9-9c84-a751069a5bd2" targetNamespace="http://schemas.microsoft.com/office/2006/metadata/properties" ma:root="true" ma:fieldsID="563c1c887c1896c4a3fe52f29b96008c" ns2:_="" ns3:_="">
    <xsd:import namespace="56a1502f-0ba7-4fc8-a42a-3641e4e5a217"/>
    <xsd:import namespace="69f9fb66-79c5-44c9-9c84-a751069a5b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1502f-0ba7-4fc8-a42a-3641e4e5a2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fdc771-ce9b-42a0-84e3-e789c75c3222}" ma:internalName="TaxCatchAll" ma:showField="CatchAllData" ma:web="56a1502f-0ba7-4fc8-a42a-3641e4e5a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9fb66-79c5-44c9-9c84-a751069a5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b4dc53a-5158-4362-9e74-76ddd6873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a1502f-0ba7-4fc8-a42a-3641e4e5a217" xsi:nil="true"/>
    <lcf76f155ced4ddcb4097134ff3c332f xmlns="69f9fb66-79c5-44c9-9c84-a751069a5b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709B73-FE73-4E6D-AEF7-A5D2121B38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1502f-0ba7-4fc8-a42a-3641e4e5a217"/>
    <ds:schemaRef ds:uri="69f9fb66-79c5-44c9-9c84-a751069a5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386EFA-5781-4C25-AA2E-02C46C95FC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A8ECAA-1E81-47FD-820A-18492A1980B0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56a1502f-0ba7-4fc8-a42a-3641e4e5a217"/>
    <ds:schemaRef ds:uri="http://schemas.microsoft.com/office/infopath/2007/PartnerControls"/>
    <ds:schemaRef ds:uri="http://www.w3.org/XML/1998/namespace"/>
    <ds:schemaRef ds:uri="69f9fb66-79c5-44c9-9c84-a751069a5bd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nidurstada</vt:lpstr>
      <vt:lpstr>utreikn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Björn Brynjúlfur Björnsson</dc:creator>
  <cp:keywords/>
  <dc:description/>
  <cp:lastModifiedBy>Björn Brynjúlfur Björnsson</cp:lastModifiedBy>
  <cp:revision/>
  <dcterms:created xsi:type="dcterms:W3CDTF">2024-06-10T14:41:28Z</dcterms:created>
  <dcterms:modified xsi:type="dcterms:W3CDTF">2024-11-25T15:00:19Z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0x010100015FD87CFC42A447B50956C7B237BDDB</vt:lpwstr>
  </property>
  <property fmtid="{D5CDD505-2E9C-101B-9397-08002B2CF9AE}" pid="3" name="MediaServiceImageTags">
    <vt:lpwstr/>
  </property>
</Properties>
</file>